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.............2025\SZZ LABORATOŘ VILKA\"/>
    </mc:Choice>
  </mc:AlternateContent>
  <xr:revisionPtr revIDLastSave="0" documentId="8_{025A2B48-DDBF-4248-BEDB-17F3CD5BBEBE}" xr6:coauthVersionLast="47" xr6:coauthVersionMax="47" xr10:uidLastSave="{00000000-0000-0000-0000-000000000000}"/>
  <bookViews>
    <workbookView xWindow="39210" yWindow="-120" windowWidth="37710" windowHeight="21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 1 Pol" sheetId="12" r:id="rId4"/>
    <sheet name="1 2 Pol" sheetId="13" r:id="rId5"/>
    <sheet name="1 3 Pol" sheetId="14" r:id="rId6"/>
    <sheet name="1 4 Pol" sheetId="15" r:id="rId7"/>
    <sheet name="1 5 Pol" sheetId="16" r:id="rId8"/>
    <sheet name="1 6 Pol" sheetId="17" r:id="rId9"/>
    <sheet name="1 7 Pol" sheetId="18" r:id="rId10"/>
  </sheets>
  <externalReferences>
    <externalReference r:id="rId11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1 Pol'!$1:$7</definedName>
    <definedName name="_xlnm.Print_Titles" localSheetId="4">'1 2 Pol'!$1:$7</definedName>
    <definedName name="_xlnm.Print_Titles" localSheetId="5">'1 3 Pol'!$1:$7</definedName>
    <definedName name="_xlnm.Print_Titles" localSheetId="6">'1 4 Pol'!$1:$7</definedName>
    <definedName name="_xlnm.Print_Titles" localSheetId="7">'1 5 Pol'!$1:$7</definedName>
    <definedName name="_xlnm.Print_Titles" localSheetId="8">'1 6 Pol'!$1:$7</definedName>
    <definedName name="_xlnm.Print_Titles" localSheetId="9">'1 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1 Pol'!$A$1:$Y$42</definedName>
    <definedName name="_xlnm.Print_Area" localSheetId="4">'1 2 Pol'!$A$1:$Y$28</definedName>
    <definedName name="_xlnm.Print_Area" localSheetId="5">'1 3 Pol'!$A$1:$Y$208</definedName>
    <definedName name="_xlnm.Print_Area" localSheetId="6">'1 4 Pol'!$A$1:$Y$96</definedName>
    <definedName name="_xlnm.Print_Area" localSheetId="7">'1 5 Pol'!$A$1:$Y$148</definedName>
    <definedName name="_xlnm.Print_Area" localSheetId="8">'1 6 Pol'!$A$1:$Y$118</definedName>
    <definedName name="_xlnm.Print_Area" localSheetId="9">'1 7 Pol'!$A$1:$Y$161</definedName>
    <definedName name="_xlnm.Print_Area" localSheetId="1">Stavba!$A$1:$J$102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1" i="1" l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H47" i="1" s="1"/>
  <c r="I47" i="1" s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H39" i="1" s="1"/>
  <c r="H49" i="1" s="1"/>
  <c r="F39" i="1"/>
  <c r="G160" i="18"/>
  <c r="BA152" i="18"/>
  <c r="G9" i="18"/>
  <c r="G8" i="18" s="1"/>
  <c r="I9" i="18"/>
  <c r="I8" i="18" s="1"/>
  <c r="K9" i="18"/>
  <c r="K8" i="18" s="1"/>
  <c r="O9" i="18"/>
  <c r="O8" i="18" s="1"/>
  <c r="Q9" i="18"/>
  <c r="V9" i="18"/>
  <c r="V8" i="18" s="1"/>
  <c r="G13" i="18"/>
  <c r="M13" i="18" s="1"/>
  <c r="I13" i="18"/>
  <c r="K13" i="18"/>
  <c r="O13" i="18"/>
  <c r="Q13" i="18"/>
  <c r="Q8" i="18" s="1"/>
  <c r="V13" i="18"/>
  <c r="G16" i="18"/>
  <c r="K16" i="18"/>
  <c r="V16" i="18"/>
  <c r="G17" i="18"/>
  <c r="I17" i="18"/>
  <c r="I16" i="18" s="1"/>
  <c r="K17" i="18"/>
  <c r="M17" i="18"/>
  <c r="M16" i="18" s="1"/>
  <c r="O17" i="18"/>
  <c r="O16" i="18" s="1"/>
  <c r="Q17" i="18"/>
  <c r="Q16" i="18" s="1"/>
  <c r="V17" i="18"/>
  <c r="G20" i="18"/>
  <c r="I20" i="18"/>
  <c r="I19" i="18" s="1"/>
  <c r="K20" i="18"/>
  <c r="K19" i="18" s="1"/>
  <c r="M20" i="18"/>
  <c r="O20" i="18"/>
  <c r="Q20" i="18"/>
  <c r="Q19" i="18" s="1"/>
  <c r="V20" i="18"/>
  <c r="G23" i="18"/>
  <c r="G19" i="18" s="1"/>
  <c r="I23" i="18"/>
  <c r="K23" i="18"/>
  <c r="O23" i="18"/>
  <c r="Q23" i="18"/>
  <c r="V23" i="18"/>
  <c r="V19" i="18" s="1"/>
  <c r="G26" i="18"/>
  <c r="I26" i="18"/>
  <c r="K26" i="18"/>
  <c r="M26" i="18"/>
  <c r="O26" i="18"/>
  <c r="Q26" i="18"/>
  <c r="V26" i="18"/>
  <c r="G29" i="18"/>
  <c r="M29" i="18" s="1"/>
  <c r="I29" i="18"/>
  <c r="K29" i="18"/>
  <c r="O29" i="18"/>
  <c r="Q29" i="18"/>
  <c r="V29" i="18"/>
  <c r="G33" i="18"/>
  <c r="I33" i="18"/>
  <c r="K33" i="18"/>
  <c r="M33" i="18"/>
  <c r="O33" i="18"/>
  <c r="Q33" i="18"/>
  <c r="V33" i="18"/>
  <c r="G35" i="18"/>
  <c r="M35" i="18" s="1"/>
  <c r="I35" i="18"/>
  <c r="K35" i="18"/>
  <c r="O35" i="18"/>
  <c r="O19" i="18" s="1"/>
  <c r="Q35" i="18"/>
  <c r="V35" i="18"/>
  <c r="G40" i="18"/>
  <c r="I40" i="18"/>
  <c r="K40" i="18"/>
  <c r="M40" i="18"/>
  <c r="O40" i="18"/>
  <c r="Q40" i="18"/>
  <c r="V40" i="18"/>
  <c r="G43" i="18"/>
  <c r="K43" i="18"/>
  <c r="O43" i="18"/>
  <c r="V43" i="18"/>
  <c r="G44" i="18"/>
  <c r="I44" i="18"/>
  <c r="I43" i="18" s="1"/>
  <c r="K44" i="18"/>
  <c r="M44" i="18"/>
  <c r="M43" i="18" s="1"/>
  <c r="O44" i="18"/>
  <c r="Q44" i="18"/>
  <c r="Q43" i="18" s="1"/>
  <c r="V44" i="18"/>
  <c r="G46" i="18"/>
  <c r="K46" i="18"/>
  <c r="O46" i="18"/>
  <c r="V46" i="18"/>
  <c r="G47" i="18"/>
  <c r="I47" i="18"/>
  <c r="I46" i="18" s="1"/>
  <c r="K47" i="18"/>
  <c r="M47" i="18"/>
  <c r="M46" i="18" s="1"/>
  <c r="O47" i="18"/>
  <c r="Q47" i="18"/>
  <c r="Q46" i="18" s="1"/>
  <c r="V47" i="18"/>
  <c r="O48" i="18"/>
  <c r="G49" i="18"/>
  <c r="I49" i="18"/>
  <c r="I48" i="18" s="1"/>
  <c r="K49" i="18"/>
  <c r="M49" i="18"/>
  <c r="O49" i="18"/>
  <c r="Q49" i="18"/>
  <c r="Q48" i="18" s="1"/>
  <c r="V49" i="18"/>
  <c r="G50" i="18"/>
  <c r="G48" i="18" s="1"/>
  <c r="I50" i="18"/>
  <c r="K50" i="18"/>
  <c r="K48" i="18" s="1"/>
  <c r="O50" i="18"/>
  <c r="Q50" i="18"/>
  <c r="V50" i="18"/>
  <c r="V48" i="18" s="1"/>
  <c r="G51" i="18"/>
  <c r="I51" i="18"/>
  <c r="K51" i="18"/>
  <c r="M51" i="18"/>
  <c r="O51" i="18"/>
  <c r="Q51" i="18"/>
  <c r="V51" i="18"/>
  <c r="G54" i="18"/>
  <c r="I54" i="18"/>
  <c r="I53" i="18" s="1"/>
  <c r="K54" i="18"/>
  <c r="M54" i="18"/>
  <c r="O54" i="18"/>
  <c r="Q54" i="18"/>
  <c r="Q53" i="18" s="1"/>
  <c r="V54" i="18"/>
  <c r="G57" i="18"/>
  <c r="M57" i="18" s="1"/>
  <c r="I57" i="18"/>
  <c r="K57" i="18"/>
  <c r="K53" i="18" s="1"/>
  <c r="O57" i="18"/>
  <c r="O53" i="18" s="1"/>
  <c r="Q57" i="18"/>
  <c r="V57" i="18"/>
  <c r="G64" i="18"/>
  <c r="I64" i="18"/>
  <c r="K64" i="18"/>
  <c r="M64" i="18"/>
  <c r="O64" i="18"/>
  <c r="Q64" i="18"/>
  <c r="V64" i="18"/>
  <c r="G66" i="18"/>
  <c r="M66" i="18" s="1"/>
  <c r="I66" i="18"/>
  <c r="K66" i="18"/>
  <c r="O66" i="18"/>
  <c r="Q66" i="18"/>
  <c r="V66" i="18"/>
  <c r="G68" i="18"/>
  <c r="I68" i="18"/>
  <c r="K68" i="18"/>
  <c r="M68" i="18"/>
  <c r="O68" i="18"/>
  <c r="Q68" i="18"/>
  <c r="V68" i="18"/>
  <c r="G72" i="18"/>
  <c r="M72" i="18" s="1"/>
  <c r="I72" i="18"/>
  <c r="K72" i="18"/>
  <c r="O72" i="18"/>
  <c r="Q72" i="18"/>
  <c r="V72" i="18"/>
  <c r="V53" i="18" s="1"/>
  <c r="G77" i="18"/>
  <c r="I77" i="18"/>
  <c r="K77" i="18"/>
  <c r="M77" i="18"/>
  <c r="O77" i="18"/>
  <c r="Q77" i="18"/>
  <c r="V77" i="18"/>
  <c r="G79" i="18"/>
  <c r="M79" i="18" s="1"/>
  <c r="I79" i="18"/>
  <c r="K79" i="18"/>
  <c r="O79" i="18"/>
  <c r="Q79" i="18"/>
  <c r="V79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Q81" i="18"/>
  <c r="V81" i="18"/>
  <c r="G82" i="18"/>
  <c r="I82" i="18"/>
  <c r="K82" i="18"/>
  <c r="M82" i="18"/>
  <c r="O82" i="18"/>
  <c r="Q82" i="18"/>
  <c r="V82" i="18"/>
  <c r="G84" i="18"/>
  <c r="M84" i="18" s="1"/>
  <c r="I84" i="18"/>
  <c r="K84" i="18"/>
  <c r="O84" i="18"/>
  <c r="Q84" i="18"/>
  <c r="V84" i="18"/>
  <c r="G85" i="18"/>
  <c r="I85" i="18"/>
  <c r="K85" i="18"/>
  <c r="M85" i="18"/>
  <c r="O85" i="18"/>
  <c r="Q85" i="18"/>
  <c r="V85" i="18"/>
  <c r="G87" i="18"/>
  <c r="M87" i="18" s="1"/>
  <c r="I87" i="18"/>
  <c r="K87" i="18"/>
  <c r="O87" i="18"/>
  <c r="Q87" i="18"/>
  <c r="V87" i="18"/>
  <c r="G89" i="18"/>
  <c r="I89" i="18"/>
  <c r="K89" i="18"/>
  <c r="M89" i="18"/>
  <c r="O89" i="18"/>
  <c r="Q89" i="18"/>
  <c r="V89" i="18"/>
  <c r="G91" i="18"/>
  <c r="M91" i="18" s="1"/>
  <c r="I91" i="18"/>
  <c r="K91" i="18"/>
  <c r="O91" i="18"/>
  <c r="Q91" i="18"/>
  <c r="V91" i="18"/>
  <c r="G95" i="18"/>
  <c r="I95" i="18"/>
  <c r="K95" i="18"/>
  <c r="M95" i="18"/>
  <c r="O95" i="18"/>
  <c r="Q95" i="18"/>
  <c r="V95" i="18"/>
  <c r="G97" i="18"/>
  <c r="M97" i="18" s="1"/>
  <c r="I97" i="18"/>
  <c r="K97" i="18"/>
  <c r="O97" i="18"/>
  <c r="Q97" i="18"/>
  <c r="V97" i="18"/>
  <c r="G99" i="18"/>
  <c r="I99" i="18"/>
  <c r="K99" i="18"/>
  <c r="M99" i="18"/>
  <c r="O99" i="18"/>
  <c r="Q99" i="18"/>
  <c r="V99" i="18"/>
  <c r="G101" i="18"/>
  <c r="M101" i="18" s="1"/>
  <c r="I101" i="18"/>
  <c r="K101" i="18"/>
  <c r="O101" i="18"/>
  <c r="Q101" i="18"/>
  <c r="V101" i="18"/>
  <c r="G104" i="18"/>
  <c r="I104" i="18"/>
  <c r="K104" i="18"/>
  <c r="M104" i="18"/>
  <c r="O104" i="18"/>
  <c r="Q104" i="18"/>
  <c r="V104" i="18"/>
  <c r="G106" i="18"/>
  <c r="M106" i="18" s="1"/>
  <c r="I106" i="18"/>
  <c r="K106" i="18"/>
  <c r="O106" i="18"/>
  <c r="Q106" i="18"/>
  <c r="V106" i="18"/>
  <c r="G108" i="18"/>
  <c r="I108" i="18"/>
  <c r="K108" i="18"/>
  <c r="M108" i="18"/>
  <c r="O108" i="18"/>
  <c r="Q108" i="18"/>
  <c r="V108" i="18"/>
  <c r="G109" i="18"/>
  <c r="M109" i="18" s="1"/>
  <c r="I109" i="18"/>
  <c r="K109" i="18"/>
  <c r="O109" i="18"/>
  <c r="Q109" i="18"/>
  <c r="V109" i="18"/>
  <c r="G110" i="18"/>
  <c r="I110" i="18"/>
  <c r="K110" i="18"/>
  <c r="M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I112" i="18"/>
  <c r="K112" i="18"/>
  <c r="M112" i="18"/>
  <c r="O112" i="18"/>
  <c r="Q112" i="18"/>
  <c r="V112" i="18"/>
  <c r="G115" i="18"/>
  <c r="M115" i="18" s="1"/>
  <c r="I115" i="18"/>
  <c r="K115" i="18"/>
  <c r="O115" i="18"/>
  <c r="Q115" i="18"/>
  <c r="V115" i="18"/>
  <c r="G117" i="18"/>
  <c r="I117" i="18"/>
  <c r="K117" i="18"/>
  <c r="M117" i="18"/>
  <c r="O117" i="18"/>
  <c r="Q117" i="18"/>
  <c r="V117" i="18"/>
  <c r="G121" i="18"/>
  <c r="M121" i="18" s="1"/>
  <c r="I121" i="18"/>
  <c r="K121" i="18"/>
  <c r="O121" i="18"/>
  <c r="Q121" i="18"/>
  <c r="V121" i="18"/>
  <c r="G123" i="18"/>
  <c r="I123" i="18"/>
  <c r="K123" i="18"/>
  <c r="M123" i="18"/>
  <c r="O123" i="18"/>
  <c r="Q123" i="18"/>
  <c r="V123" i="18"/>
  <c r="G125" i="18"/>
  <c r="M125" i="18" s="1"/>
  <c r="I125" i="18"/>
  <c r="K125" i="18"/>
  <c r="O125" i="18"/>
  <c r="Q125" i="18"/>
  <c r="V125" i="18"/>
  <c r="G126" i="18"/>
  <c r="I126" i="18"/>
  <c r="K126" i="18"/>
  <c r="M126" i="18"/>
  <c r="O126" i="18"/>
  <c r="Q126" i="18"/>
  <c r="V126" i="18"/>
  <c r="G127" i="18"/>
  <c r="M127" i="18" s="1"/>
  <c r="I127" i="18"/>
  <c r="K127" i="18"/>
  <c r="O127" i="18"/>
  <c r="Q127" i="18"/>
  <c r="V127" i="18"/>
  <c r="G128" i="18"/>
  <c r="I128" i="18"/>
  <c r="K128" i="18"/>
  <c r="M128" i="18"/>
  <c r="O128" i="18"/>
  <c r="Q128" i="18"/>
  <c r="V128" i="18"/>
  <c r="G131" i="18"/>
  <c r="I131" i="18"/>
  <c r="I130" i="18" s="1"/>
  <c r="K131" i="18"/>
  <c r="M131" i="18"/>
  <c r="O131" i="18"/>
  <c r="Q131" i="18"/>
  <c r="Q130" i="18" s="1"/>
  <c r="V131" i="18"/>
  <c r="G135" i="18"/>
  <c r="M135" i="18" s="1"/>
  <c r="I135" i="18"/>
  <c r="K135" i="18"/>
  <c r="K130" i="18" s="1"/>
  <c r="O135" i="18"/>
  <c r="O130" i="18" s="1"/>
  <c r="Q135" i="18"/>
  <c r="V135" i="18"/>
  <c r="G138" i="18"/>
  <c r="I138" i="18"/>
  <c r="K138" i="18"/>
  <c r="M138" i="18"/>
  <c r="O138" i="18"/>
  <c r="Q138" i="18"/>
  <c r="V138" i="18"/>
  <c r="G139" i="18"/>
  <c r="M139" i="18" s="1"/>
  <c r="I139" i="18"/>
  <c r="K139" i="18"/>
  <c r="O139" i="18"/>
  <c r="Q139" i="18"/>
  <c r="V139" i="18"/>
  <c r="G141" i="18"/>
  <c r="I141" i="18"/>
  <c r="K141" i="18"/>
  <c r="M141" i="18"/>
  <c r="O141" i="18"/>
  <c r="Q141" i="18"/>
  <c r="V141" i="18"/>
  <c r="G142" i="18"/>
  <c r="AF160" i="18" s="1"/>
  <c r="I142" i="18"/>
  <c r="K142" i="18"/>
  <c r="O142" i="18"/>
  <c r="Q142" i="18"/>
  <c r="V142" i="18"/>
  <c r="V130" i="18" s="1"/>
  <c r="G143" i="18"/>
  <c r="I143" i="18"/>
  <c r="K143" i="18"/>
  <c r="M143" i="18"/>
  <c r="O143" i="18"/>
  <c r="Q143" i="18"/>
  <c r="V143" i="18"/>
  <c r="G145" i="18"/>
  <c r="M145" i="18" s="1"/>
  <c r="I145" i="18"/>
  <c r="K145" i="18"/>
  <c r="O145" i="18"/>
  <c r="Q145" i="18"/>
  <c r="V145" i="18"/>
  <c r="G147" i="18"/>
  <c r="I147" i="18"/>
  <c r="K147" i="18"/>
  <c r="M147" i="18"/>
  <c r="O147" i="18"/>
  <c r="Q147" i="18"/>
  <c r="V147" i="18"/>
  <c r="G149" i="18"/>
  <c r="M149" i="18" s="1"/>
  <c r="I149" i="18"/>
  <c r="K149" i="18"/>
  <c r="O149" i="18"/>
  <c r="Q149" i="18"/>
  <c r="V149" i="18"/>
  <c r="G151" i="18"/>
  <c r="M151" i="18" s="1"/>
  <c r="M150" i="18" s="1"/>
  <c r="I151" i="18"/>
  <c r="K151" i="18"/>
  <c r="K150" i="18" s="1"/>
  <c r="O151" i="18"/>
  <c r="O150" i="18" s="1"/>
  <c r="Q151" i="18"/>
  <c r="V151" i="18"/>
  <c r="V150" i="18" s="1"/>
  <c r="G153" i="18"/>
  <c r="I153" i="18"/>
  <c r="K153" i="18"/>
  <c r="M153" i="18"/>
  <c r="O153" i="18"/>
  <c r="Q153" i="18"/>
  <c r="Q150" i="18" s="1"/>
  <c r="V153" i="18"/>
  <c r="G154" i="18"/>
  <c r="I154" i="18"/>
  <c r="K154" i="18"/>
  <c r="M154" i="18"/>
  <c r="O154" i="18"/>
  <c r="Q154" i="18"/>
  <c r="V154" i="18"/>
  <c r="G155" i="18"/>
  <c r="I155" i="18"/>
  <c r="K155" i="18"/>
  <c r="M155" i="18"/>
  <c r="O155" i="18"/>
  <c r="Q155" i="18"/>
  <c r="V155" i="18"/>
  <c r="G156" i="18"/>
  <c r="M156" i="18" s="1"/>
  <c r="I156" i="18"/>
  <c r="K156" i="18"/>
  <c r="O156" i="18"/>
  <c r="Q156" i="18"/>
  <c r="V156" i="18"/>
  <c r="G157" i="18"/>
  <c r="M157" i="18" s="1"/>
  <c r="I157" i="18"/>
  <c r="I150" i="18" s="1"/>
  <c r="K157" i="18"/>
  <c r="O157" i="18"/>
  <c r="Q157" i="18"/>
  <c r="V157" i="18"/>
  <c r="G158" i="18"/>
  <c r="M158" i="18" s="1"/>
  <c r="I158" i="18"/>
  <c r="K158" i="18"/>
  <c r="O158" i="18"/>
  <c r="Q158" i="18"/>
  <c r="V158" i="18"/>
  <c r="AE160" i="18"/>
  <c r="G117" i="17"/>
  <c r="BA109" i="17"/>
  <c r="G9" i="17"/>
  <c r="I9" i="17"/>
  <c r="I8" i="17" s="1"/>
  <c r="K9" i="17"/>
  <c r="K8" i="17" s="1"/>
  <c r="M9" i="17"/>
  <c r="O9" i="17"/>
  <c r="O8" i="17" s="1"/>
  <c r="Q9" i="17"/>
  <c r="Q8" i="17" s="1"/>
  <c r="V9" i="17"/>
  <c r="G11" i="17"/>
  <c r="M11" i="17" s="1"/>
  <c r="M8" i="17" s="1"/>
  <c r="I11" i="17"/>
  <c r="K11" i="17"/>
  <c r="O11" i="17"/>
  <c r="Q11" i="17"/>
  <c r="V11" i="17"/>
  <c r="V8" i="17" s="1"/>
  <c r="G14" i="17"/>
  <c r="I14" i="17"/>
  <c r="V14" i="17"/>
  <c r="G15" i="17"/>
  <c r="M15" i="17" s="1"/>
  <c r="M14" i="17" s="1"/>
  <c r="I15" i="17"/>
  <c r="K15" i="17"/>
  <c r="K14" i="17" s="1"/>
  <c r="O15" i="17"/>
  <c r="O14" i="17" s="1"/>
  <c r="Q15" i="17"/>
  <c r="Q14" i="17" s="1"/>
  <c r="V15" i="17"/>
  <c r="O18" i="17"/>
  <c r="G19" i="17"/>
  <c r="G18" i="17" s="1"/>
  <c r="I19" i="17"/>
  <c r="K19" i="17"/>
  <c r="K18" i="17" s="1"/>
  <c r="M19" i="17"/>
  <c r="M18" i="17" s="1"/>
  <c r="O19" i="17"/>
  <c r="Q19" i="17"/>
  <c r="Q18" i="17" s="1"/>
  <c r="V19" i="17"/>
  <c r="V18" i="17" s="1"/>
  <c r="G22" i="17"/>
  <c r="I22" i="17"/>
  <c r="I18" i="17" s="1"/>
  <c r="K22" i="17"/>
  <c r="M22" i="17"/>
  <c r="O22" i="17"/>
  <c r="Q22" i="17"/>
  <c r="V22" i="17"/>
  <c r="G25" i="17"/>
  <c r="M25" i="17" s="1"/>
  <c r="I25" i="17"/>
  <c r="K25" i="17"/>
  <c r="O25" i="17"/>
  <c r="Q25" i="17"/>
  <c r="V25" i="17"/>
  <c r="G28" i="17"/>
  <c r="V28" i="17"/>
  <c r="G29" i="17"/>
  <c r="M29" i="17" s="1"/>
  <c r="M28" i="17" s="1"/>
  <c r="I29" i="17"/>
  <c r="I28" i="17" s="1"/>
  <c r="K29" i="17"/>
  <c r="K28" i="17" s="1"/>
  <c r="O29" i="17"/>
  <c r="O28" i="17" s="1"/>
  <c r="Q29" i="17"/>
  <c r="Q28" i="17" s="1"/>
  <c r="V29" i="17"/>
  <c r="O30" i="17"/>
  <c r="G31" i="17"/>
  <c r="G30" i="17" s="1"/>
  <c r="I31" i="17"/>
  <c r="K31" i="17"/>
  <c r="K30" i="17" s="1"/>
  <c r="M31" i="17"/>
  <c r="O31" i="17"/>
  <c r="Q31" i="17"/>
  <c r="Q30" i="17" s="1"/>
  <c r="V31" i="17"/>
  <c r="V30" i="17" s="1"/>
  <c r="G34" i="17"/>
  <c r="I34" i="17"/>
  <c r="K34" i="17"/>
  <c r="M34" i="17"/>
  <c r="O34" i="17"/>
  <c r="Q34" i="17"/>
  <c r="V34" i="17"/>
  <c r="G37" i="17"/>
  <c r="M37" i="17" s="1"/>
  <c r="I37" i="17"/>
  <c r="I30" i="17" s="1"/>
  <c r="K37" i="17"/>
  <c r="O37" i="17"/>
  <c r="Q37" i="17"/>
  <c r="V37" i="17"/>
  <c r="G41" i="17"/>
  <c r="M41" i="17" s="1"/>
  <c r="I41" i="17"/>
  <c r="K41" i="17"/>
  <c r="O41" i="17"/>
  <c r="Q41" i="17"/>
  <c r="V41" i="17"/>
  <c r="G44" i="17"/>
  <c r="G43" i="17" s="1"/>
  <c r="I44" i="17"/>
  <c r="I43" i="17" s="1"/>
  <c r="K44" i="17"/>
  <c r="M44" i="17"/>
  <c r="O44" i="17"/>
  <c r="O43" i="17" s="1"/>
  <c r="Q44" i="17"/>
  <c r="V44" i="17"/>
  <c r="V43" i="17" s="1"/>
  <c r="G46" i="17"/>
  <c r="I46" i="17"/>
  <c r="K46" i="17"/>
  <c r="K43" i="17" s="1"/>
  <c r="M46" i="17"/>
  <c r="O46" i="17"/>
  <c r="Q46" i="17"/>
  <c r="V46" i="17"/>
  <c r="G48" i="17"/>
  <c r="I48" i="17"/>
  <c r="K48" i="17"/>
  <c r="M48" i="17"/>
  <c r="O48" i="17"/>
  <c r="Q48" i="17"/>
  <c r="V48" i="17"/>
  <c r="G50" i="17"/>
  <c r="M50" i="17" s="1"/>
  <c r="I50" i="17"/>
  <c r="K50" i="17"/>
  <c r="O50" i="17"/>
  <c r="Q50" i="17"/>
  <c r="V50" i="17"/>
  <c r="G52" i="17"/>
  <c r="M52" i="17" s="1"/>
  <c r="I52" i="17"/>
  <c r="K52" i="17"/>
  <c r="O52" i="17"/>
  <c r="Q52" i="17"/>
  <c r="V52" i="17"/>
  <c r="G54" i="17"/>
  <c r="M54" i="17" s="1"/>
  <c r="I54" i="17"/>
  <c r="K54" i="17"/>
  <c r="O54" i="17"/>
  <c r="Q54" i="17"/>
  <c r="Q43" i="17" s="1"/>
  <c r="V54" i="17"/>
  <c r="G57" i="17"/>
  <c r="I57" i="17"/>
  <c r="K57" i="17"/>
  <c r="M57" i="17"/>
  <c r="O57" i="17"/>
  <c r="Q57" i="17"/>
  <c r="V57" i="17"/>
  <c r="G59" i="17"/>
  <c r="I59" i="17"/>
  <c r="K59" i="17"/>
  <c r="M59" i="17"/>
  <c r="O59" i="17"/>
  <c r="Q59" i="17"/>
  <c r="V59" i="17"/>
  <c r="G61" i="17"/>
  <c r="I61" i="17"/>
  <c r="K61" i="17"/>
  <c r="M61" i="17"/>
  <c r="O61" i="17"/>
  <c r="Q61" i="17"/>
  <c r="V61" i="17"/>
  <c r="G65" i="17"/>
  <c r="M65" i="17" s="1"/>
  <c r="I65" i="17"/>
  <c r="K65" i="17"/>
  <c r="K64" i="17" s="1"/>
  <c r="O65" i="17"/>
  <c r="Q65" i="17"/>
  <c r="Q64" i="17" s="1"/>
  <c r="V65" i="17"/>
  <c r="V64" i="17" s="1"/>
  <c r="G68" i="17"/>
  <c r="M68" i="17" s="1"/>
  <c r="I68" i="17"/>
  <c r="K68" i="17"/>
  <c r="O68" i="17"/>
  <c r="O64" i="17" s="1"/>
  <c r="Q68" i="17"/>
  <c r="V68" i="17"/>
  <c r="G71" i="17"/>
  <c r="I71" i="17"/>
  <c r="K71" i="17"/>
  <c r="M71" i="17"/>
  <c r="O71" i="17"/>
  <c r="Q71" i="17"/>
  <c r="V71" i="17"/>
  <c r="G74" i="17"/>
  <c r="I74" i="17"/>
  <c r="K74" i="17"/>
  <c r="M74" i="17"/>
  <c r="O74" i="17"/>
  <c r="Q74" i="17"/>
  <c r="V74" i="17"/>
  <c r="G77" i="17"/>
  <c r="I77" i="17"/>
  <c r="K77" i="17"/>
  <c r="M77" i="17"/>
  <c r="O77" i="17"/>
  <c r="Q77" i="17"/>
  <c r="V77" i="17"/>
  <c r="G79" i="17"/>
  <c r="M79" i="17" s="1"/>
  <c r="I79" i="17"/>
  <c r="I64" i="17" s="1"/>
  <c r="K79" i="17"/>
  <c r="O79" i="17"/>
  <c r="Q79" i="17"/>
  <c r="V79" i="17"/>
  <c r="G82" i="17"/>
  <c r="M82" i="17" s="1"/>
  <c r="I82" i="17"/>
  <c r="K82" i="17"/>
  <c r="O82" i="17"/>
  <c r="Q82" i="17"/>
  <c r="V82" i="17"/>
  <c r="G84" i="17"/>
  <c r="G83" i="17" s="1"/>
  <c r="I84" i="17"/>
  <c r="I83" i="17" s="1"/>
  <c r="K84" i="17"/>
  <c r="M84" i="17"/>
  <c r="O84" i="17"/>
  <c r="O83" i="17" s="1"/>
  <c r="Q84" i="17"/>
  <c r="V84" i="17"/>
  <c r="V83" i="17" s="1"/>
  <c r="G86" i="17"/>
  <c r="I86" i="17"/>
  <c r="K86" i="17"/>
  <c r="K83" i="17" s="1"/>
  <c r="M86" i="17"/>
  <c r="O86" i="17"/>
  <c r="Q86" i="17"/>
  <c r="V86" i="17"/>
  <c r="G89" i="17"/>
  <c r="I89" i="17"/>
  <c r="K89" i="17"/>
  <c r="M89" i="17"/>
  <c r="O89" i="17"/>
  <c r="Q89" i="17"/>
  <c r="V89" i="17"/>
  <c r="G92" i="17"/>
  <c r="M92" i="17" s="1"/>
  <c r="I92" i="17"/>
  <c r="K92" i="17"/>
  <c r="O92" i="17"/>
  <c r="Q92" i="17"/>
  <c r="V92" i="17"/>
  <c r="G95" i="17"/>
  <c r="M95" i="17" s="1"/>
  <c r="I95" i="17"/>
  <c r="K95" i="17"/>
  <c r="O95" i="17"/>
  <c r="Q95" i="17"/>
  <c r="V95" i="17"/>
  <c r="G98" i="17"/>
  <c r="M98" i="17" s="1"/>
  <c r="I98" i="17"/>
  <c r="K98" i="17"/>
  <c r="O98" i="17"/>
  <c r="Q98" i="17"/>
  <c r="Q83" i="17" s="1"/>
  <c r="V98" i="17"/>
  <c r="G101" i="17"/>
  <c r="I101" i="17"/>
  <c r="K101" i="17"/>
  <c r="M101" i="17"/>
  <c r="O101" i="17"/>
  <c r="Q101" i="17"/>
  <c r="V101" i="17"/>
  <c r="G104" i="17"/>
  <c r="I104" i="17"/>
  <c r="K104" i="17"/>
  <c r="M104" i="17"/>
  <c r="O104" i="17"/>
  <c r="Q104" i="17"/>
  <c r="V104" i="17"/>
  <c r="G106" i="17"/>
  <c r="I106" i="17"/>
  <c r="K106" i="17"/>
  <c r="M106" i="17"/>
  <c r="O106" i="17"/>
  <c r="Q106" i="17"/>
  <c r="V106" i="17"/>
  <c r="G108" i="17"/>
  <c r="M108" i="17" s="1"/>
  <c r="I108" i="17"/>
  <c r="K108" i="17"/>
  <c r="K107" i="17" s="1"/>
  <c r="O108" i="17"/>
  <c r="Q108" i="17"/>
  <c r="Q107" i="17" s="1"/>
  <c r="V108" i="17"/>
  <c r="V107" i="17" s="1"/>
  <c r="G110" i="17"/>
  <c r="M110" i="17" s="1"/>
  <c r="I110" i="17"/>
  <c r="K110" i="17"/>
  <c r="O110" i="17"/>
  <c r="O107" i="17" s="1"/>
  <c r="Q110" i="17"/>
  <c r="V110" i="17"/>
  <c r="G111" i="17"/>
  <c r="I111" i="17"/>
  <c r="K111" i="17"/>
  <c r="M111" i="17"/>
  <c r="O111" i="17"/>
  <c r="Q111" i="17"/>
  <c r="V111" i="17"/>
  <c r="G112" i="17"/>
  <c r="I112" i="17"/>
  <c r="K112" i="17"/>
  <c r="M112" i="17"/>
  <c r="O112" i="17"/>
  <c r="Q112" i="17"/>
  <c r="V112" i="17"/>
  <c r="G113" i="17"/>
  <c r="I113" i="17"/>
  <c r="K113" i="17"/>
  <c r="M113" i="17"/>
  <c r="O113" i="17"/>
  <c r="Q113" i="17"/>
  <c r="V113" i="17"/>
  <c r="G114" i="17"/>
  <c r="M114" i="17" s="1"/>
  <c r="I114" i="17"/>
  <c r="I107" i="17" s="1"/>
  <c r="K114" i="17"/>
  <c r="O114" i="17"/>
  <c r="Q114" i="17"/>
  <c r="V114" i="17"/>
  <c r="G115" i="17"/>
  <c r="M115" i="17" s="1"/>
  <c r="I115" i="17"/>
  <c r="K115" i="17"/>
  <c r="O115" i="17"/>
  <c r="Q115" i="17"/>
  <c r="V115" i="17"/>
  <c r="AE117" i="17"/>
  <c r="G147" i="16"/>
  <c r="BA139" i="16"/>
  <c r="Q8" i="16"/>
  <c r="G9" i="16"/>
  <c r="G8" i="16" s="1"/>
  <c r="I9" i="16"/>
  <c r="I8" i="16" s="1"/>
  <c r="K9" i="16"/>
  <c r="K8" i="16" s="1"/>
  <c r="O9" i="16"/>
  <c r="O8" i="16" s="1"/>
  <c r="Q9" i="16"/>
  <c r="V9" i="16"/>
  <c r="V8" i="16" s="1"/>
  <c r="G14" i="16"/>
  <c r="I14" i="16"/>
  <c r="V14" i="16"/>
  <c r="G15" i="16"/>
  <c r="M15" i="16" s="1"/>
  <c r="M14" i="16" s="1"/>
  <c r="I15" i="16"/>
  <c r="K15" i="16"/>
  <c r="K14" i="16" s="1"/>
  <c r="O15" i="16"/>
  <c r="O14" i="16" s="1"/>
  <c r="Q15" i="16"/>
  <c r="Q14" i="16" s="1"/>
  <c r="V15" i="16"/>
  <c r="G17" i="16"/>
  <c r="I17" i="16"/>
  <c r="K17" i="16"/>
  <c r="M17" i="16"/>
  <c r="O17" i="16"/>
  <c r="Q17" i="16"/>
  <c r="V17" i="16"/>
  <c r="G21" i="16"/>
  <c r="M21" i="16"/>
  <c r="O21" i="16"/>
  <c r="V21" i="16"/>
  <c r="G22" i="16"/>
  <c r="I22" i="16"/>
  <c r="I21" i="16" s="1"/>
  <c r="K22" i="16"/>
  <c r="K21" i="16" s="1"/>
  <c r="M22" i="16"/>
  <c r="O22" i="16"/>
  <c r="Q22" i="16"/>
  <c r="Q21" i="16" s="1"/>
  <c r="V22" i="16"/>
  <c r="G25" i="16"/>
  <c r="M25" i="16" s="1"/>
  <c r="I25" i="16"/>
  <c r="K25" i="16"/>
  <c r="O25" i="16"/>
  <c r="Q25" i="16"/>
  <c r="Q24" i="16" s="1"/>
  <c r="V25" i="16"/>
  <c r="V24" i="16" s="1"/>
  <c r="G28" i="16"/>
  <c r="M28" i="16" s="1"/>
  <c r="I28" i="16"/>
  <c r="K28" i="16"/>
  <c r="K24" i="16" s="1"/>
  <c r="O28" i="16"/>
  <c r="O24" i="16" s="1"/>
  <c r="Q28" i="16"/>
  <c r="V28" i="16"/>
  <c r="G30" i="16"/>
  <c r="I30" i="16"/>
  <c r="K30" i="16"/>
  <c r="M30" i="16"/>
  <c r="O30" i="16"/>
  <c r="Q30" i="16"/>
  <c r="V30" i="16"/>
  <c r="G35" i="16"/>
  <c r="I35" i="16"/>
  <c r="K35" i="16"/>
  <c r="M35" i="16"/>
  <c r="O35" i="16"/>
  <c r="Q35" i="16"/>
  <c r="V35" i="16"/>
  <c r="G38" i="16"/>
  <c r="I38" i="16"/>
  <c r="I24" i="16" s="1"/>
  <c r="K38" i="16"/>
  <c r="M38" i="16"/>
  <c r="O38" i="16"/>
  <c r="Q38" i="16"/>
  <c r="V38" i="16"/>
  <c r="G41" i="16"/>
  <c r="I41" i="16"/>
  <c r="K41" i="16"/>
  <c r="O41" i="16"/>
  <c r="V41" i="16"/>
  <c r="G42" i="16"/>
  <c r="M42" i="16" s="1"/>
  <c r="M41" i="16" s="1"/>
  <c r="I42" i="16"/>
  <c r="K42" i="16"/>
  <c r="O42" i="16"/>
  <c r="Q42" i="16"/>
  <c r="Q41" i="16" s="1"/>
  <c r="V42" i="16"/>
  <c r="G44" i="16"/>
  <c r="O44" i="16"/>
  <c r="Q44" i="16"/>
  <c r="V44" i="16"/>
  <c r="G45" i="16"/>
  <c r="I45" i="16"/>
  <c r="I44" i="16" s="1"/>
  <c r="K45" i="16"/>
  <c r="M45" i="16"/>
  <c r="M44" i="16" s="1"/>
  <c r="O45" i="16"/>
  <c r="Q45" i="16"/>
  <c r="V45" i="16"/>
  <c r="G48" i="16"/>
  <c r="I48" i="16"/>
  <c r="K48" i="16"/>
  <c r="K44" i="16" s="1"/>
  <c r="M48" i="16"/>
  <c r="O48" i="16"/>
  <c r="Q48" i="16"/>
  <c r="V48" i="16"/>
  <c r="G51" i="16"/>
  <c r="I51" i="16"/>
  <c r="K51" i="16"/>
  <c r="M51" i="16"/>
  <c r="O51" i="16"/>
  <c r="Q51" i="16"/>
  <c r="V51" i="16"/>
  <c r="G53" i="16"/>
  <c r="G54" i="16"/>
  <c r="M54" i="16" s="1"/>
  <c r="I54" i="16"/>
  <c r="I53" i="16" s="1"/>
  <c r="K54" i="16"/>
  <c r="O54" i="16"/>
  <c r="Q54" i="16"/>
  <c r="Q53" i="16" s="1"/>
  <c r="V54" i="16"/>
  <c r="G57" i="16"/>
  <c r="M57" i="16" s="1"/>
  <c r="I57" i="16"/>
  <c r="K57" i="16"/>
  <c r="O57" i="16"/>
  <c r="O53" i="16" s="1"/>
  <c r="Q57" i="16"/>
  <c r="V57" i="16"/>
  <c r="G60" i="16"/>
  <c r="I60" i="16"/>
  <c r="K60" i="16"/>
  <c r="M60" i="16"/>
  <c r="O60" i="16"/>
  <c r="Q60" i="16"/>
  <c r="V60" i="16"/>
  <c r="G65" i="16"/>
  <c r="I65" i="16"/>
  <c r="K65" i="16"/>
  <c r="K53" i="16" s="1"/>
  <c r="M65" i="16"/>
  <c r="O65" i="16"/>
  <c r="Q65" i="16"/>
  <c r="V65" i="16"/>
  <c r="G69" i="16"/>
  <c r="I69" i="16"/>
  <c r="K69" i="16"/>
  <c r="M69" i="16"/>
  <c r="O69" i="16"/>
  <c r="Q69" i="16"/>
  <c r="V69" i="16"/>
  <c r="G72" i="16"/>
  <c r="M72" i="16" s="1"/>
  <c r="I72" i="16"/>
  <c r="K72" i="16"/>
  <c r="O72" i="16"/>
  <c r="Q72" i="16"/>
  <c r="V72" i="16"/>
  <c r="V53" i="16" s="1"/>
  <c r="G76" i="16"/>
  <c r="M76" i="16" s="1"/>
  <c r="I76" i="16"/>
  <c r="K76" i="16"/>
  <c r="O76" i="16"/>
  <c r="Q76" i="16"/>
  <c r="V76" i="16"/>
  <c r="G80" i="16"/>
  <c r="M80" i="16" s="1"/>
  <c r="I80" i="16"/>
  <c r="K80" i="16"/>
  <c r="O80" i="16"/>
  <c r="Q80" i="16"/>
  <c r="V80" i="16"/>
  <c r="G82" i="16"/>
  <c r="I82" i="16"/>
  <c r="K82" i="16"/>
  <c r="M82" i="16"/>
  <c r="O82" i="16"/>
  <c r="Q82" i="16"/>
  <c r="V82" i="16"/>
  <c r="G85" i="16"/>
  <c r="I85" i="16"/>
  <c r="K85" i="16"/>
  <c r="M85" i="16"/>
  <c r="O85" i="16"/>
  <c r="Q85" i="16"/>
  <c r="V85" i="16"/>
  <c r="G87" i="16"/>
  <c r="I87" i="16"/>
  <c r="K87" i="16"/>
  <c r="M87" i="16"/>
  <c r="O87" i="16"/>
  <c r="Q87" i="16"/>
  <c r="V87" i="16"/>
  <c r="G89" i="16"/>
  <c r="G90" i="16"/>
  <c r="M90" i="16" s="1"/>
  <c r="I90" i="16"/>
  <c r="I89" i="16" s="1"/>
  <c r="K90" i="16"/>
  <c r="O90" i="16"/>
  <c r="Q90" i="16"/>
  <c r="Q89" i="16" s="1"/>
  <c r="V90" i="16"/>
  <c r="G93" i="16"/>
  <c r="M93" i="16" s="1"/>
  <c r="I93" i="16"/>
  <c r="K93" i="16"/>
  <c r="O93" i="16"/>
  <c r="O89" i="16" s="1"/>
  <c r="Q93" i="16"/>
  <c r="V93" i="16"/>
  <c r="G97" i="16"/>
  <c r="I97" i="16"/>
  <c r="K97" i="16"/>
  <c r="M97" i="16"/>
  <c r="O97" i="16"/>
  <c r="Q97" i="16"/>
  <c r="V97" i="16"/>
  <c r="G100" i="16"/>
  <c r="I100" i="16"/>
  <c r="K100" i="16"/>
  <c r="K89" i="16" s="1"/>
  <c r="M100" i="16"/>
  <c r="O100" i="16"/>
  <c r="Q100" i="16"/>
  <c r="V100" i="16"/>
  <c r="G104" i="16"/>
  <c r="I104" i="16"/>
  <c r="K104" i="16"/>
  <c r="M104" i="16"/>
  <c r="O104" i="16"/>
  <c r="Q104" i="16"/>
  <c r="V104" i="16"/>
  <c r="G107" i="16"/>
  <c r="AF147" i="16" s="1"/>
  <c r="I107" i="16"/>
  <c r="K107" i="16"/>
  <c r="O107" i="16"/>
  <c r="Q107" i="16"/>
  <c r="V107" i="16"/>
  <c r="V89" i="16" s="1"/>
  <c r="G109" i="16"/>
  <c r="M109" i="16" s="1"/>
  <c r="I109" i="16"/>
  <c r="K109" i="16"/>
  <c r="O109" i="16"/>
  <c r="Q109" i="16"/>
  <c r="V109" i="16"/>
  <c r="G112" i="16"/>
  <c r="I112" i="16"/>
  <c r="I111" i="16" s="1"/>
  <c r="K112" i="16"/>
  <c r="M112" i="16"/>
  <c r="O112" i="16"/>
  <c r="Q112" i="16"/>
  <c r="Q111" i="16" s="1"/>
  <c r="V112" i="16"/>
  <c r="G115" i="16"/>
  <c r="I115" i="16"/>
  <c r="K115" i="16"/>
  <c r="K111" i="16" s="1"/>
  <c r="M115" i="16"/>
  <c r="O115" i="16"/>
  <c r="Q115" i="16"/>
  <c r="V115" i="16"/>
  <c r="G118" i="16"/>
  <c r="I118" i="16"/>
  <c r="K118" i="16"/>
  <c r="M118" i="16"/>
  <c r="O118" i="16"/>
  <c r="Q118" i="16"/>
  <c r="V118" i="16"/>
  <c r="G121" i="16"/>
  <c r="G111" i="16" s="1"/>
  <c r="I121" i="16"/>
  <c r="K121" i="16"/>
  <c r="O121" i="16"/>
  <c r="Q121" i="16"/>
  <c r="V121" i="16"/>
  <c r="V111" i="16" s="1"/>
  <c r="G124" i="16"/>
  <c r="M124" i="16" s="1"/>
  <c r="I124" i="16"/>
  <c r="K124" i="16"/>
  <c r="O124" i="16"/>
  <c r="Q124" i="16"/>
  <c r="V124" i="16"/>
  <c r="G127" i="16"/>
  <c r="M127" i="16" s="1"/>
  <c r="I127" i="16"/>
  <c r="K127" i="16"/>
  <c r="O127" i="16"/>
  <c r="O111" i="16" s="1"/>
  <c r="Q127" i="16"/>
  <c r="V127" i="16"/>
  <c r="Q129" i="16"/>
  <c r="G130" i="16"/>
  <c r="G129" i="16" s="1"/>
  <c r="I130" i="16"/>
  <c r="K130" i="16"/>
  <c r="K129" i="16" s="1"/>
  <c r="M130" i="16"/>
  <c r="O130" i="16"/>
  <c r="O129" i="16" s="1"/>
  <c r="Q130" i="16"/>
  <c r="V130" i="16"/>
  <c r="V129" i="16" s="1"/>
  <c r="G133" i="16"/>
  <c r="I133" i="16"/>
  <c r="I129" i="16" s="1"/>
  <c r="K133" i="16"/>
  <c r="M133" i="16"/>
  <c r="O133" i="16"/>
  <c r="Q133" i="16"/>
  <c r="V133" i="16"/>
  <c r="G136" i="16"/>
  <c r="M136" i="16" s="1"/>
  <c r="M129" i="16" s="1"/>
  <c r="I136" i="16"/>
  <c r="K136" i="16"/>
  <c r="O136" i="16"/>
  <c r="Q136" i="16"/>
  <c r="V136" i="16"/>
  <c r="Q137" i="16"/>
  <c r="G138" i="16"/>
  <c r="M138" i="16" s="1"/>
  <c r="M137" i="16" s="1"/>
  <c r="I138" i="16"/>
  <c r="K138" i="16"/>
  <c r="K137" i="16" s="1"/>
  <c r="O138" i="16"/>
  <c r="O137" i="16" s="1"/>
  <c r="Q138" i="16"/>
  <c r="V138" i="16"/>
  <c r="V137" i="16" s="1"/>
  <c r="G140" i="16"/>
  <c r="I140" i="16"/>
  <c r="K140" i="16"/>
  <c r="M140" i="16"/>
  <c r="O140" i="16"/>
  <c r="Q140" i="16"/>
  <c r="V140" i="16"/>
  <c r="G141" i="16"/>
  <c r="I141" i="16"/>
  <c r="K141" i="16"/>
  <c r="M141" i="16"/>
  <c r="O141" i="16"/>
  <c r="Q141" i="16"/>
  <c r="V141" i="16"/>
  <c r="G142" i="16"/>
  <c r="I142" i="16"/>
  <c r="I137" i="16" s="1"/>
  <c r="K142" i="16"/>
  <c r="M142" i="16"/>
  <c r="O142" i="16"/>
  <c r="Q142" i="16"/>
  <c r="V142" i="16"/>
  <c r="G143" i="16"/>
  <c r="M143" i="16" s="1"/>
  <c r="I143" i="16"/>
  <c r="K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M145" i="16" s="1"/>
  <c r="I145" i="16"/>
  <c r="K145" i="16"/>
  <c r="O145" i="16"/>
  <c r="Q145" i="16"/>
  <c r="V145" i="16"/>
  <c r="AE147" i="16"/>
  <c r="G95" i="15"/>
  <c r="BA87" i="15"/>
  <c r="BA36" i="15"/>
  <c r="K8" i="15"/>
  <c r="G9" i="15"/>
  <c r="M9" i="15" s="1"/>
  <c r="I9" i="15"/>
  <c r="I8" i="15" s="1"/>
  <c r="K9" i="15"/>
  <c r="O9" i="15"/>
  <c r="O8" i="15" s="1"/>
  <c r="Q9" i="15"/>
  <c r="V9" i="15"/>
  <c r="V8" i="15" s="1"/>
  <c r="G12" i="15"/>
  <c r="M12" i="15" s="1"/>
  <c r="I12" i="15"/>
  <c r="K12" i="15"/>
  <c r="O12" i="15"/>
  <c r="Q12" i="15"/>
  <c r="Q8" i="15" s="1"/>
  <c r="V12" i="15"/>
  <c r="G14" i="15"/>
  <c r="K14" i="15"/>
  <c r="O14" i="15"/>
  <c r="Q14" i="15"/>
  <c r="V14" i="15"/>
  <c r="G15" i="15"/>
  <c r="I15" i="15"/>
  <c r="I14" i="15" s="1"/>
  <c r="K15" i="15"/>
  <c r="M15" i="15"/>
  <c r="M14" i="15" s="1"/>
  <c r="O15" i="15"/>
  <c r="Q15" i="15"/>
  <c r="V15" i="15"/>
  <c r="G16" i="15"/>
  <c r="V16" i="15"/>
  <c r="G17" i="15"/>
  <c r="M17" i="15" s="1"/>
  <c r="I17" i="15"/>
  <c r="I16" i="15" s="1"/>
  <c r="K17" i="15"/>
  <c r="K16" i="15" s="1"/>
  <c r="O17" i="15"/>
  <c r="Q17" i="15"/>
  <c r="Q16" i="15" s="1"/>
  <c r="V17" i="15"/>
  <c r="G18" i="15"/>
  <c r="M18" i="15" s="1"/>
  <c r="I18" i="15"/>
  <c r="K18" i="15"/>
  <c r="O18" i="15"/>
  <c r="O16" i="15" s="1"/>
  <c r="Q18" i="15"/>
  <c r="V18" i="15"/>
  <c r="G21" i="15"/>
  <c r="I21" i="15"/>
  <c r="K21" i="15"/>
  <c r="M21" i="15"/>
  <c r="O21" i="15"/>
  <c r="Q21" i="15"/>
  <c r="V21" i="15"/>
  <c r="G23" i="15"/>
  <c r="K23" i="15"/>
  <c r="O23" i="15"/>
  <c r="Q23" i="15"/>
  <c r="V23" i="15"/>
  <c r="G24" i="15"/>
  <c r="I24" i="15"/>
  <c r="I23" i="15" s="1"/>
  <c r="K24" i="15"/>
  <c r="M24" i="15"/>
  <c r="M23" i="15" s="1"/>
  <c r="O24" i="15"/>
  <c r="Q24" i="15"/>
  <c r="V24" i="15"/>
  <c r="G26" i="15"/>
  <c r="V26" i="15"/>
  <c r="G27" i="15"/>
  <c r="I27" i="15"/>
  <c r="I26" i="15" s="1"/>
  <c r="K27" i="15"/>
  <c r="M27" i="15"/>
  <c r="O27" i="15"/>
  <c r="Q27" i="15"/>
  <c r="Q26" i="15" s="1"/>
  <c r="V27" i="15"/>
  <c r="G30" i="15"/>
  <c r="M30" i="15" s="1"/>
  <c r="I30" i="15"/>
  <c r="K30" i="15"/>
  <c r="O30" i="15"/>
  <c r="O26" i="15" s="1"/>
  <c r="Q30" i="15"/>
  <c r="V30" i="15"/>
  <c r="G33" i="15"/>
  <c r="I33" i="15"/>
  <c r="K33" i="15"/>
  <c r="M33" i="15"/>
  <c r="O33" i="15"/>
  <c r="Q33" i="15"/>
  <c r="V33" i="15"/>
  <c r="G40" i="15"/>
  <c r="M40" i="15" s="1"/>
  <c r="I40" i="15"/>
  <c r="K40" i="15"/>
  <c r="K26" i="15" s="1"/>
  <c r="O40" i="15"/>
  <c r="Q40" i="15"/>
  <c r="V40" i="15"/>
  <c r="G42" i="15"/>
  <c r="I42" i="15"/>
  <c r="K42" i="15"/>
  <c r="M42" i="15"/>
  <c r="O42" i="15"/>
  <c r="Q42" i="15"/>
  <c r="V42" i="15"/>
  <c r="G44" i="15"/>
  <c r="V44" i="15"/>
  <c r="G45" i="15"/>
  <c r="I45" i="15"/>
  <c r="I44" i="15" s="1"/>
  <c r="K45" i="15"/>
  <c r="M45" i="15"/>
  <c r="O45" i="15"/>
  <c r="Q45" i="15"/>
  <c r="Q44" i="15" s="1"/>
  <c r="V45" i="15"/>
  <c r="G46" i="15"/>
  <c r="M46" i="15" s="1"/>
  <c r="I46" i="15"/>
  <c r="K46" i="15"/>
  <c r="O46" i="15"/>
  <c r="O44" i="15" s="1"/>
  <c r="Q46" i="15"/>
  <c r="V46" i="15"/>
  <c r="G47" i="15"/>
  <c r="I47" i="15"/>
  <c r="K47" i="15"/>
  <c r="M47" i="15"/>
  <c r="O47" i="15"/>
  <c r="Q47" i="15"/>
  <c r="V47" i="15"/>
  <c r="G48" i="15"/>
  <c r="M48" i="15" s="1"/>
  <c r="I48" i="15"/>
  <c r="K48" i="15"/>
  <c r="K44" i="15" s="1"/>
  <c r="O48" i="15"/>
  <c r="Q48" i="15"/>
  <c r="V48" i="15"/>
  <c r="G49" i="15"/>
  <c r="I49" i="15"/>
  <c r="K49" i="15"/>
  <c r="M49" i="15"/>
  <c r="O49" i="15"/>
  <c r="Q49" i="15"/>
  <c r="V49" i="15"/>
  <c r="G51" i="15"/>
  <c r="K51" i="15"/>
  <c r="V51" i="15"/>
  <c r="G52" i="15"/>
  <c r="I52" i="15"/>
  <c r="I51" i="15" s="1"/>
  <c r="K52" i="15"/>
  <c r="M52" i="15"/>
  <c r="O52" i="15"/>
  <c r="Q52" i="15"/>
  <c r="Q51" i="15" s="1"/>
  <c r="V52" i="15"/>
  <c r="G54" i="15"/>
  <c r="M54" i="15" s="1"/>
  <c r="M51" i="15" s="1"/>
  <c r="I54" i="15"/>
  <c r="K54" i="15"/>
  <c r="O54" i="15"/>
  <c r="O51" i="15" s="1"/>
  <c r="Q54" i="15"/>
  <c r="V54" i="15"/>
  <c r="G56" i="15"/>
  <c r="I56" i="15"/>
  <c r="K56" i="15"/>
  <c r="M56" i="15"/>
  <c r="O56" i="15"/>
  <c r="Q56" i="15"/>
  <c r="V56" i="15"/>
  <c r="G59" i="15"/>
  <c r="I59" i="15"/>
  <c r="I58" i="15" s="1"/>
  <c r="K59" i="15"/>
  <c r="M59" i="15"/>
  <c r="O59" i="15"/>
  <c r="Q59" i="15"/>
  <c r="V59" i="15"/>
  <c r="G60" i="15"/>
  <c r="M60" i="15" s="1"/>
  <c r="I60" i="15"/>
  <c r="K60" i="15"/>
  <c r="O60" i="15"/>
  <c r="Q60" i="15"/>
  <c r="V60" i="15"/>
  <c r="V58" i="15" s="1"/>
  <c r="G61" i="15"/>
  <c r="I61" i="15"/>
  <c r="K61" i="15"/>
  <c r="M61" i="15"/>
  <c r="O61" i="15"/>
  <c r="Q61" i="15"/>
  <c r="Q58" i="15" s="1"/>
  <c r="V61" i="15"/>
  <c r="G63" i="15"/>
  <c r="M63" i="15" s="1"/>
  <c r="I63" i="15"/>
  <c r="K63" i="15"/>
  <c r="O63" i="15"/>
  <c r="O58" i="15" s="1"/>
  <c r="Q63" i="15"/>
  <c r="V63" i="15"/>
  <c r="G65" i="15"/>
  <c r="I65" i="15"/>
  <c r="K65" i="15"/>
  <c r="M65" i="15"/>
  <c r="O65" i="15"/>
  <c r="Q65" i="15"/>
  <c r="V65" i="15"/>
  <c r="G67" i="15"/>
  <c r="M67" i="15" s="1"/>
  <c r="I67" i="15"/>
  <c r="K67" i="15"/>
  <c r="K58" i="15" s="1"/>
  <c r="O67" i="15"/>
  <c r="Q67" i="15"/>
  <c r="V67" i="15"/>
  <c r="G69" i="15"/>
  <c r="I69" i="15"/>
  <c r="K69" i="15"/>
  <c r="M69" i="15"/>
  <c r="O69" i="15"/>
  <c r="Q69" i="15"/>
  <c r="V69" i="15"/>
  <c r="G71" i="15"/>
  <c r="M71" i="15" s="1"/>
  <c r="I71" i="15"/>
  <c r="K71" i="15"/>
  <c r="O71" i="15"/>
  <c r="Q71" i="15"/>
  <c r="V71" i="15"/>
  <c r="G73" i="15"/>
  <c r="I73" i="15"/>
  <c r="K73" i="15"/>
  <c r="M73" i="15"/>
  <c r="O73" i="15"/>
  <c r="Q73" i="15"/>
  <c r="V73" i="15"/>
  <c r="G75" i="15"/>
  <c r="M75" i="15" s="1"/>
  <c r="I75" i="15"/>
  <c r="K75" i="15"/>
  <c r="O75" i="15"/>
  <c r="Q75" i="15"/>
  <c r="V75" i="15"/>
  <c r="G81" i="15"/>
  <c r="I81" i="15"/>
  <c r="K81" i="15"/>
  <c r="M81" i="15"/>
  <c r="O81" i="15"/>
  <c r="Q81" i="15"/>
  <c r="V81" i="15"/>
  <c r="G86" i="15"/>
  <c r="I86" i="15"/>
  <c r="I85" i="15" s="1"/>
  <c r="K86" i="15"/>
  <c r="M86" i="15"/>
  <c r="O86" i="15"/>
  <c r="O85" i="15" s="1"/>
  <c r="Q86" i="15"/>
  <c r="V86" i="15"/>
  <c r="G88" i="15"/>
  <c r="M88" i="15" s="1"/>
  <c r="I88" i="15"/>
  <c r="K88" i="15"/>
  <c r="O88" i="15"/>
  <c r="Q88" i="15"/>
  <c r="V88" i="15"/>
  <c r="V85" i="15" s="1"/>
  <c r="G89" i="15"/>
  <c r="I89" i="15"/>
  <c r="K89" i="15"/>
  <c r="M89" i="15"/>
  <c r="O89" i="15"/>
  <c r="Q89" i="15"/>
  <c r="Q85" i="15" s="1"/>
  <c r="V89" i="15"/>
  <c r="G90" i="15"/>
  <c r="M90" i="15" s="1"/>
  <c r="I90" i="15"/>
  <c r="K90" i="15"/>
  <c r="O90" i="15"/>
  <c r="Q90" i="15"/>
  <c r="V90" i="15"/>
  <c r="G91" i="15"/>
  <c r="I91" i="15"/>
  <c r="K91" i="15"/>
  <c r="M91" i="15"/>
  <c r="O91" i="15"/>
  <c r="Q91" i="15"/>
  <c r="V91" i="15"/>
  <c r="G92" i="15"/>
  <c r="M92" i="15" s="1"/>
  <c r="I92" i="15"/>
  <c r="K92" i="15"/>
  <c r="K85" i="15" s="1"/>
  <c r="O92" i="15"/>
  <c r="Q92" i="15"/>
  <c r="V92" i="15"/>
  <c r="G93" i="15"/>
  <c r="I93" i="15"/>
  <c r="K93" i="15"/>
  <c r="M93" i="15"/>
  <c r="O93" i="15"/>
  <c r="Q93" i="15"/>
  <c r="V93" i="15"/>
  <c r="AE95" i="15"/>
  <c r="G207" i="14"/>
  <c r="BA199" i="14"/>
  <c r="BA75" i="14"/>
  <c r="BA69" i="14"/>
  <c r="BA62" i="14"/>
  <c r="BA43" i="14"/>
  <c r="BA17" i="14"/>
  <c r="O8" i="14"/>
  <c r="G9" i="14"/>
  <c r="G8" i="14" s="1"/>
  <c r="I9" i="14"/>
  <c r="K9" i="14"/>
  <c r="K8" i="14" s="1"/>
  <c r="M9" i="14"/>
  <c r="M8" i="14" s="1"/>
  <c r="O9" i="14"/>
  <c r="Q9" i="14"/>
  <c r="Q8" i="14" s="1"/>
  <c r="V9" i="14"/>
  <c r="V8" i="14" s="1"/>
  <c r="G12" i="14"/>
  <c r="I12" i="14"/>
  <c r="I8" i="14" s="1"/>
  <c r="K12" i="14"/>
  <c r="M12" i="14"/>
  <c r="O12" i="14"/>
  <c r="Q12" i="14"/>
  <c r="V12" i="14"/>
  <c r="G15" i="14"/>
  <c r="I15" i="14"/>
  <c r="O15" i="14"/>
  <c r="V15" i="14"/>
  <c r="G16" i="14"/>
  <c r="M16" i="14" s="1"/>
  <c r="M15" i="14" s="1"/>
  <c r="I16" i="14"/>
  <c r="K16" i="14"/>
  <c r="K15" i="14" s="1"/>
  <c r="O16" i="14"/>
  <c r="Q16" i="14"/>
  <c r="Q15" i="14" s="1"/>
  <c r="V16" i="14"/>
  <c r="K19" i="14"/>
  <c r="O19" i="14"/>
  <c r="Q19" i="14"/>
  <c r="G20" i="14"/>
  <c r="G19" i="14" s="1"/>
  <c r="I20" i="14"/>
  <c r="I19" i="14" s="1"/>
  <c r="K20" i="14"/>
  <c r="M20" i="14"/>
  <c r="M19" i="14" s="1"/>
  <c r="O20" i="14"/>
  <c r="Q20" i="14"/>
  <c r="V20" i="14"/>
  <c r="V19" i="14" s="1"/>
  <c r="K22" i="14"/>
  <c r="G23" i="14"/>
  <c r="I23" i="14"/>
  <c r="I22" i="14" s="1"/>
  <c r="K23" i="14"/>
  <c r="M23" i="14"/>
  <c r="O23" i="14"/>
  <c r="O22" i="14" s="1"/>
  <c r="Q23" i="14"/>
  <c r="Q22" i="14" s="1"/>
  <c r="V23" i="14"/>
  <c r="G26" i="14"/>
  <c r="M26" i="14" s="1"/>
  <c r="M22" i="14" s="1"/>
  <c r="I26" i="14"/>
  <c r="K26" i="14"/>
  <c r="O26" i="14"/>
  <c r="Q26" i="14"/>
  <c r="V26" i="14"/>
  <c r="V22" i="14" s="1"/>
  <c r="V29" i="14"/>
  <c r="G30" i="14"/>
  <c r="M30" i="14" s="1"/>
  <c r="I30" i="14"/>
  <c r="I29" i="14" s="1"/>
  <c r="K30" i="14"/>
  <c r="K29" i="14" s="1"/>
  <c r="O30" i="14"/>
  <c r="O29" i="14" s="1"/>
  <c r="Q30" i="14"/>
  <c r="Q29" i="14" s="1"/>
  <c r="V30" i="14"/>
  <c r="G32" i="14"/>
  <c r="I32" i="14"/>
  <c r="K32" i="14"/>
  <c r="M32" i="14"/>
  <c r="O32" i="14"/>
  <c r="Q32" i="14"/>
  <c r="V32" i="14"/>
  <c r="G34" i="14"/>
  <c r="I34" i="14"/>
  <c r="K34" i="14"/>
  <c r="M34" i="14"/>
  <c r="O34" i="14"/>
  <c r="Q34" i="14"/>
  <c r="V34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1" i="14"/>
  <c r="V41" i="14"/>
  <c r="G42" i="14"/>
  <c r="M42" i="14" s="1"/>
  <c r="I42" i="14"/>
  <c r="I41" i="14" s="1"/>
  <c r="K42" i="14"/>
  <c r="K41" i="14" s="1"/>
  <c r="O42" i="14"/>
  <c r="O41" i="14" s="1"/>
  <c r="Q42" i="14"/>
  <c r="Q41" i="14" s="1"/>
  <c r="V42" i="14"/>
  <c r="G45" i="14"/>
  <c r="I45" i="14"/>
  <c r="K45" i="14"/>
  <c r="M45" i="14"/>
  <c r="O45" i="14"/>
  <c r="Q45" i="14"/>
  <c r="V45" i="14"/>
  <c r="G49" i="14"/>
  <c r="I49" i="14"/>
  <c r="K49" i="14"/>
  <c r="M49" i="14"/>
  <c r="O49" i="14"/>
  <c r="Q49" i="14"/>
  <c r="V49" i="14"/>
  <c r="G51" i="14"/>
  <c r="I51" i="14"/>
  <c r="K51" i="14"/>
  <c r="M51" i="14"/>
  <c r="O51" i="14"/>
  <c r="Q51" i="14"/>
  <c r="V51" i="14"/>
  <c r="G53" i="14"/>
  <c r="M53" i="14" s="1"/>
  <c r="I53" i="14"/>
  <c r="K53" i="14"/>
  <c r="O53" i="14"/>
  <c r="Q53" i="14"/>
  <c r="V53" i="14"/>
  <c r="G55" i="14"/>
  <c r="V55" i="14"/>
  <c r="G56" i="14"/>
  <c r="M56" i="14" s="1"/>
  <c r="M55" i="14" s="1"/>
  <c r="I56" i="14"/>
  <c r="K56" i="14"/>
  <c r="K55" i="14" s="1"/>
  <c r="O56" i="14"/>
  <c r="O55" i="14" s="1"/>
  <c r="Q56" i="14"/>
  <c r="Q55" i="14" s="1"/>
  <c r="V56" i="14"/>
  <c r="G58" i="14"/>
  <c r="I58" i="14"/>
  <c r="I55" i="14" s="1"/>
  <c r="K58" i="14"/>
  <c r="M58" i="14"/>
  <c r="O58" i="14"/>
  <c r="Q58" i="14"/>
  <c r="V58" i="14"/>
  <c r="G60" i="14"/>
  <c r="M60" i="14"/>
  <c r="V60" i="14"/>
  <c r="G61" i="14"/>
  <c r="I61" i="14"/>
  <c r="I60" i="14" s="1"/>
  <c r="K61" i="14"/>
  <c r="K60" i="14" s="1"/>
  <c r="M61" i="14"/>
  <c r="O61" i="14"/>
  <c r="O60" i="14" s="1"/>
  <c r="Q61" i="14"/>
  <c r="Q60" i="14" s="1"/>
  <c r="V61" i="14"/>
  <c r="I64" i="14"/>
  <c r="O64" i="14"/>
  <c r="G65" i="14"/>
  <c r="M65" i="14" s="1"/>
  <c r="M64" i="14" s="1"/>
  <c r="I65" i="14"/>
  <c r="K65" i="14"/>
  <c r="K64" i="14" s="1"/>
  <c r="O65" i="14"/>
  <c r="Q65" i="14"/>
  <c r="Q64" i="14" s="1"/>
  <c r="V65" i="14"/>
  <c r="V64" i="14" s="1"/>
  <c r="G67" i="14"/>
  <c r="K67" i="14"/>
  <c r="Q67" i="14"/>
  <c r="V67" i="14"/>
  <c r="G68" i="14"/>
  <c r="I68" i="14"/>
  <c r="I67" i="14" s="1"/>
  <c r="K68" i="14"/>
  <c r="M68" i="14"/>
  <c r="M67" i="14" s="1"/>
  <c r="O68" i="14"/>
  <c r="O67" i="14" s="1"/>
  <c r="Q68" i="14"/>
  <c r="V68" i="14"/>
  <c r="G74" i="14"/>
  <c r="I74" i="14"/>
  <c r="I73" i="14" s="1"/>
  <c r="K74" i="14"/>
  <c r="K73" i="14" s="1"/>
  <c r="M74" i="14"/>
  <c r="O74" i="14"/>
  <c r="Q74" i="14"/>
  <c r="Q73" i="14" s="1"/>
  <c r="V74" i="14"/>
  <c r="G77" i="14"/>
  <c r="M77" i="14" s="1"/>
  <c r="I77" i="14"/>
  <c r="K77" i="14"/>
  <c r="O77" i="14"/>
  <c r="O73" i="14" s="1"/>
  <c r="Q77" i="14"/>
  <c r="V77" i="14"/>
  <c r="V73" i="14" s="1"/>
  <c r="G80" i="14"/>
  <c r="M80" i="14" s="1"/>
  <c r="I80" i="14"/>
  <c r="K80" i="14"/>
  <c r="O80" i="14"/>
  <c r="Q80" i="14"/>
  <c r="V80" i="14"/>
  <c r="G82" i="14"/>
  <c r="M82" i="14" s="1"/>
  <c r="I82" i="14"/>
  <c r="K82" i="14"/>
  <c r="O82" i="14"/>
  <c r="Q82" i="14"/>
  <c r="V82" i="14"/>
  <c r="G84" i="14"/>
  <c r="I84" i="14"/>
  <c r="K84" i="14"/>
  <c r="M84" i="14"/>
  <c r="O84" i="14"/>
  <c r="Q84" i="14"/>
  <c r="V84" i="14"/>
  <c r="G87" i="14"/>
  <c r="I87" i="14"/>
  <c r="I86" i="14" s="1"/>
  <c r="K87" i="14"/>
  <c r="K86" i="14" s="1"/>
  <c r="M87" i="14"/>
  <c r="O87" i="14"/>
  <c r="Q87" i="14"/>
  <c r="Q86" i="14" s="1"/>
  <c r="V87" i="14"/>
  <c r="G90" i="14"/>
  <c r="M90" i="14" s="1"/>
  <c r="M86" i="14" s="1"/>
  <c r="I90" i="14"/>
  <c r="K90" i="14"/>
  <c r="O90" i="14"/>
  <c r="O86" i="14" s="1"/>
  <c r="Q90" i="14"/>
  <c r="V90" i="14"/>
  <c r="V86" i="14" s="1"/>
  <c r="G93" i="14"/>
  <c r="V93" i="14"/>
  <c r="G94" i="14"/>
  <c r="M94" i="14" s="1"/>
  <c r="M93" i="14" s="1"/>
  <c r="I94" i="14"/>
  <c r="K94" i="14"/>
  <c r="K93" i="14" s="1"/>
  <c r="O94" i="14"/>
  <c r="O93" i="14" s="1"/>
  <c r="Q94" i="14"/>
  <c r="Q93" i="14" s="1"/>
  <c r="V94" i="14"/>
  <c r="G96" i="14"/>
  <c r="I96" i="14"/>
  <c r="I93" i="14" s="1"/>
  <c r="K96" i="14"/>
  <c r="M96" i="14"/>
  <c r="O96" i="14"/>
  <c r="Q96" i="14"/>
  <c r="V96" i="14"/>
  <c r="G99" i="14"/>
  <c r="I99" i="14"/>
  <c r="I98" i="14" s="1"/>
  <c r="K99" i="14"/>
  <c r="K98" i="14" s="1"/>
  <c r="M99" i="14"/>
  <c r="O99" i="14"/>
  <c r="Q99" i="14"/>
  <c r="Q98" i="14" s="1"/>
  <c r="V99" i="14"/>
  <c r="G101" i="14"/>
  <c r="M101" i="14" s="1"/>
  <c r="M98" i="14" s="1"/>
  <c r="I101" i="14"/>
  <c r="K101" i="14"/>
  <c r="O101" i="14"/>
  <c r="O98" i="14" s="1"/>
  <c r="Q101" i="14"/>
  <c r="V101" i="14"/>
  <c r="V98" i="14" s="1"/>
  <c r="G103" i="14"/>
  <c r="V103" i="14"/>
  <c r="G104" i="14"/>
  <c r="M104" i="14" s="1"/>
  <c r="M103" i="14" s="1"/>
  <c r="I104" i="14"/>
  <c r="K104" i="14"/>
  <c r="K103" i="14" s="1"/>
  <c r="O104" i="14"/>
  <c r="O103" i="14" s="1"/>
  <c r="Q104" i="14"/>
  <c r="Q103" i="14" s="1"/>
  <c r="V104" i="14"/>
  <c r="G105" i="14"/>
  <c r="I105" i="14"/>
  <c r="I103" i="14" s="1"/>
  <c r="K105" i="14"/>
  <c r="M105" i="14"/>
  <c r="O105" i="14"/>
  <c r="Q105" i="14"/>
  <c r="V105" i="14"/>
  <c r="G106" i="14"/>
  <c r="I106" i="14"/>
  <c r="K106" i="14"/>
  <c r="M106" i="14"/>
  <c r="O106" i="14"/>
  <c r="Q106" i="14"/>
  <c r="V106" i="14"/>
  <c r="G116" i="14"/>
  <c r="I116" i="14"/>
  <c r="K116" i="14"/>
  <c r="M116" i="14"/>
  <c r="O116" i="14"/>
  <c r="Q116" i="14"/>
  <c r="V116" i="14"/>
  <c r="I118" i="14"/>
  <c r="O118" i="14"/>
  <c r="G119" i="14"/>
  <c r="M119" i="14" s="1"/>
  <c r="I119" i="14"/>
  <c r="K119" i="14"/>
  <c r="O119" i="14"/>
  <c r="Q119" i="14"/>
  <c r="Q118" i="14" s="1"/>
  <c r="V119" i="14"/>
  <c r="V118" i="14" s="1"/>
  <c r="G121" i="14"/>
  <c r="M121" i="14" s="1"/>
  <c r="I121" i="14"/>
  <c r="K121" i="14"/>
  <c r="K118" i="14" s="1"/>
  <c r="O121" i="14"/>
  <c r="Q121" i="14"/>
  <c r="V121" i="14"/>
  <c r="O123" i="14"/>
  <c r="G124" i="14"/>
  <c r="G123" i="14" s="1"/>
  <c r="I124" i="14"/>
  <c r="K124" i="14"/>
  <c r="K123" i="14" s="1"/>
  <c r="M124" i="14"/>
  <c r="O124" i="14"/>
  <c r="Q124" i="14"/>
  <c r="V124" i="14"/>
  <c r="V123" i="14" s="1"/>
  <c r="G125" i="14"/>
  <c r="I125" i="14"/>
  <c r="I123" i="14" s="1"/>
  <c r="K125" i="14"/>
  <c r="M125" i="14"/>
  <c r="O125" i="14"/>
  <c r="Q125" i="14"/>
  <c r="Q123" i="14" s="1"/>
  <c r="V125" i="14"/>
  <c r="G127" i="14"/>
  <c r="M127" i="14" s="1"/>
  <c r="I127" i="14"/>
  <c r="K127" i="14"/>
  <c r="O127" i="14"/>
  <c r="Q127" i="14"/>
  <c r="V127" i="14"/>
  <c r="G130" i="14"/>
  <c r="M130" i="14" s="1"/>
  <c r="I130" i="14"/>
  <c r="K130" i="14"/>
  <c r="O130" i="14"/>
  <c r="Q130" i="14"/>
  <c r="V130" i="14"/>
  <c r="G132" i="14"/>
  <c r="M132" i="14" s="1"/>
  <c r="I132" i="14"/>
  <c r="K132" i="14"/>
  <c r="O132" i="14"/>
  <c r="Q132" i="14"/>
  <c r="V132" i="14"/>
  <c r="G136" i="14"/>
  <c r="I136" i="14"/>
  <c r="K136" i="14"/>
  <c r="M136" i="14"/>
  <c r="O136" i="14"/>
  <c r="Q136" i="14"/>
  <c r="V136" i="14"/>
  <c r="G138" i="14"/>
  <c r="I138" i="14"/>
  <c r="K138" i="14"/>
  <c r="M138" i="14"/>
  <c r="O138" i="14"/>
  <c r="Q138" i="14"/>
  <c r="V138" i="14"/>
  <c r="G140" i="14"/>
  <c r="I140" i="14"/>
  <c r="K140" i="14"/>
  <c r="M140" i="14"/>
  <c r="O140" i="14"/>
  <c r="Q140" i="14"/>
  <c r="V140" i="14"/>
  <c r="G142" i="14"/>
  <c r="M142" i="14" s="1"/>
  <c r="I142" i="14"/>
  <c r="K142" i="14"/>
  <c r="O142" i="14"/>
  <c r="Q142" i="14"/>
  <c r="V142" i="14"/>
  <c r="G144" i="14"/>
  <c r="M144" i="14" s="1"/>
  <c r="I144" i="14"/>
  <c r="K144" i="14"/>
  <c r="O144" i="14"/>
  <c r="Q144" i="14"/>
  <c r="V144" i="14"/>
  <c r="G146" i="14"/>
  <c r="M146" i="14" s="1"/>
  <c r="I146" i="14"/>
  <c r="K146" i="14"/>
  <c r="O146" i="14"/>
  <c r="Q146" i="14"/>
  <c r="V146" i="14"/>
  <c r="G150" i="14"/>
  <c r="I150" i="14"/>
  <c r="K150" i="14"/>
  <c r="M150" i="14"/>
  <c r="O150" i="14"/>
  <c r="Q150" i="14"/>
  <c r="V150" i="14"/>
  <c r="G153" i="14"/>
  <c r="I153" i="14"/>
  <c r="I152" i="14" s="1"/>
  <c r="K153" i="14"/>
  <c r="K152" i="14" s="1"/>
  <c r="M153" i="14"/>
  <c r="O153" i="14"/>
  <c r="O152" i="14" s="1"/>
  <c r="Q153" i="14"/>
  <c r="Q152" i="14" s="1"/>
  <c r="V153" i="14"/>
  <c r="G155" i="14"/>
  <c r="M155" i="14" s="1"/>
  <c r="I155" i="14"/>
  <c r="K155" i="14"/>
  <c r="O155" i="14"/>
  <c r="Q155" i="14"/>
  <c r="V155" i="14"/>
  <c r="V152" i="14" s="1"/>
  <c r="G158" i="14"/>
  <c r="M158" i="14" s="1"/>
  <c r="I158" i="14"/>
  <c r="K158" i="14"/>
  <c r="O158" i="14"/>
  <c r="Q158" i="14"/>
  <c r="V158" i="14"/>
  <c r="G160" i="14"/>
  <c r="M160" i="14" s="1"/>
  <c r="I160" i="14"/>
  <c r="K160" i="14"/>
  <c r="O160" i="14"/>
  <c r="Q160" i="14"/>
  <c r="V160" i="14"/>
  <c r="G163" i="14"/>
  <c r="G162" i="14" s="1"/>
  <c r="I163" i="14"/>
  <c r="K163" i="14"/>
  <c r="K162" i="14" s="1"/>
  <c r="M163" i="14"/>
  <c r="O163" i="14"/>
  <c r="Q163" i="14"/>
  <c r="Q162" i="14" s="1"/>
  <c r="V163" i="14"/>
  <c r="V162" i="14" s="1"/>
  <c r="G165" i="14"/>
  <c r="I165" i="14"/>
  <c r="I162" i="14" s="1"/>
  <c r="K165" i="14"/>
  <c r="M165" i="14"/>
  <c r="O165" i="14"/>
  <c r="Q165" i="14"/>
  <c r="V165" i="14"/>
  <c r="G166" i="14"/>
  <c r="M166" i="14" s="1"/>
  <c r="I166" i="14"/>
  <c r="K166" i="14"/>
  <c r="O166" i="14"/>
  <c r="Q166" i="14"/>
  <c r="V166" i="14"/>
  <c r="G167" i="14"/>
  <c r="M167" i="14" s="1"/>
  <c r="I167" i="14"/>
  <c r="K167" i="14"/>
  <c r="O167" i="14"/>
  <c r="Q167" i="14"/>
  <c r="V167" i="14"/>
  <c r="G169" i="14"/>
  <c r="M169" i="14" s="1"/>
  <c r="I169" i="14"/>
  <c r="K169" i="14"/>
  <c r="O169" i="14"/>
  <c r="Q169" i="14"/>
  <c r="V169" i="14"/>
  <c r="G172" i="14"/>
  <c r="I172" i="14"/>
  <c r="K172" i="14"/>
  <c r="M172" i="14"/>
  <c r="O172" i="14"/>
  <c r="O162" i="14" s="1"/>
  <c r="Q172" i="14"/>
  <c r="V172" i="14"/>
  <c r="G174" i="14"/>
  <c r="I174" i="14"/>
  <c r="K174" i="14"/>
  <c r="M174" i="14"/>
  <c r="O174" i="14"/>
  <c r="Q174" i="14"/>
  <c r="V174" i="14"/>
  <c r="G177" i="14"/>
  <c r="I177" i="14"/>
  <c r="K177" i="14"/>
  <c r="M177" i="14"/>
  <c r="O177" i="14"/>
  <c r="Q177" i="14"/>
  <c r="V177" i="14"/>
  <c r="G179" i="14"/>
  <c r="M179" i="14" s="1"/>
  <c r="I179" i="14"/>
  <c r="K179" i="14"/>
  <c r="O179" i="14"/>
  <c r="Q179" i="14"/>
  <c r="V179" i="14"/>
  <c r="G182" i="14"/>
  <c r="M182" i="14" s="1"/>
  <c r="I182" i="14"/>
  <c r="K182" i="14"/>
  <c r="O182" i="14"/>
  <c r="Q182" i="14"/>
  <c r="V182" i="14"/>
  <c r="Q183" i="14"/>
  <c r="G184" i="14"/>
  <c r="I184" i="14"/>
  <c r="I183" i="14" s="1"/>
  <c r="K184" i="14"/>
  <c r="M184" i="14"/>
  <c r="O184" i="14"/>
  <c r="O183" i="14" s="1"/>
  <c r="Q184" i="14"/>
  <c r="V184" i="14"/>
  <c r="G187" i="14"/>
  <c r="G183" i="14" s="1"/>
  <c r="I187" i="14"/>
  <c r="K187" i="14"/>
  <c r="K183" i="14" s="1"/>
  <c r="M187" i="14"/>
  <c r="O187" i="14"/>
  <c r="Q187" i="14"/>
  <c r="V187" i="14"/>
  <c r="V183" i="14" s="1"/>
  <c r="G190" i="14"/>
  <c r="I190" i="14"/>
  <c r="K190" i="14"/>
  <c r="M190" i="14"/>
  <c r="O190" i="14"/>
  <c r="Q190" i="14"/>
  <c r="V190" i="14"/>
  <c r="G194" i="14"/>
  <c r="M194" i="14" s="1"/>
  <c r="I194" i="14"/>
  <c r="K194" i="14"/>
  <c r="O194" i="14"/>
  <c r="Q194" i="14"/>
  <c r="V194" i="14"/>
  <c r="G197" i="14"/>
  <c r="G198" i="14"/>
  <c r="M198" i="14" s="1"/>
  <c r="I198" i="14"/>
  <c r="K198" i="14"/>
  <c r="K197" i="14" s="1"/>
  <c r="O198" i="14"/>
  <c r="O197" i="14" s="1"/>
  <c r="Q198" i="14"/>
  <c r="Q197" i="14" s="1"/>
  <c r="V198" i="14"/>
  <c r="G200" i="14"/>
  <c r="I200" i="14"/>
  <c r="I197" i="14" s="1"/>
  <c r="K200" i="14"/>
  <c r="M200" i="14"/>
  <c r="O200" i="14"/>
  <c r="Q200" i="14"/>
  <c r="V200" i="14"/>
  <c r="G201" i="14"/>
  <c r="I201" i="14"/>
  <c r="K201" i="14"/>
  <c r="M201" i="14"/>
  <c r="O201" i="14"/>
  <c r="Q201" i="14"/>
  <c r="V201" i="14"/>
  <c r="G202" i="14"/>
  <c r="I202" i="14"/>
  <c r="K202" i="14"/>
  <c r="M202" i="14"/>
  <c r="O202" i="14"/>
  <c r="Q202" i="14"/>
  <c r="V202" i="14"/>
  <c r="G203" i="14"/>
  <c r="M203" i="14" s="1"/>
  <c r="I203" i="14"/>
  <c r="K203" i="14"/>
  <c r="O203" i="14"/>
  <c r="Q203" i="14"/>
  <c r="V203" i="14"/>
  <c r="G204" i="14"/>
  <c r="M204" i="14" s="1"/>
  <c r="I204" i="14"/>
  <c r="K204" i="14"/>
  <c r="O204" i="14"/>
  <c r="Q204" i="14"/>
  <c r="V204" i="14"/>
  <c r="V197" i="14" s="1"/>
  <c r="G205" i="14"/>
  <c r="M205" i="14" s="1"/>
  <c r="I205" i="14"/>
  <c r="K205" i="14"/>
  <c r="O205" i="14"/>
  <c r="Q205" i="14"/>
  <c r="V205" i="14"/>
  <c r="AE207" i="14"/>
  <c r="G27" i="13"/>
  <c r="BA18" i="13"/>
  <c r="BA16" i="13"/>
  <c r="BA15" i="13"/>
  <c r="BA14" i="13"/>
  <c r="G8" i="13"/>
  <c r="V8" i="13"/>
  <c r="G9" i="13"/>
  <c r="I9" i="13"/>
  <c r="I8" i="13" s="1"/>
  <c r="K9" i="13"/>
  <c r="K8" i="13" s="1"/>
  <c r="M9" i="13"/>
  <c r="O9" i="13"/>
  <c r="O8" i="13" s="1"/>
  <c r="Q9" i="13"/>
  <c r="Q8" i="13" s="1"/>
  <c r="V9" i="13"/>
  <c r="G13" i="13"/>
  <c r="I13" i="13"/>
  <c r="K13" i="13"/>
  <c r="M13" i="13"/>
  <c r="O13" i="13"/>
  <c r="Q13" i="13"/>
  <c r="V13" i="13"/>
  <c r="G20" i="13"/>
  <c r="I20" i="13"/>
  <c r="K20" i="13"/>
  <c r="M20" i="13"/>
  <c r="O20" i="13"/>
  <c r="Q20" i="13"/>
  <c r="V20" i="13"/>
  <c r="G23" i="13"/>
  <c r="M23" i="13" s="1"/>
  <c r="I23" i="13"/>
  <c r="K23" i="13"/>
  <c r="O23" i="13"/>
  <c r="Q23" i="13"/>
  <c r="V23" i="13"/>
  <c r="AE27" i="13"/>
  <c r="AF27" i="13"/>
  <c r="G41" i="12"/>
  <c r="BA38" i="12"/>
  <c r="BA13" i="12"/>
  <c r="G9" i="12"/>
  <c r="G8" i="12" s="1"/>
  <c r="I9" i="12"/>
  <c r="I8" i="12" s="1"/>
  <c r="K9" i="12"/>
  <c r="O9" i="12"/>
  <c r="Q9" i="12"/>
  <c r="Q8" i="12" s="1"/>
  <c r="V9" i="12"/>
  <c r="V8" i="12" s="1"/>
  <c r="G16" i="12"/>
  <c r="M16" i="12" s="1"/>
  <c r="I16" i="12"/>
  <c r="K16" i="12"/>
  <c r="O16" i="12"/>
  <c r="O8" i="12" s="1"/>
  <c r="Q16" i="12"/>
  <c r="V16" i="12"/>
  <c r="G21" i="12"/>
  <c r="I21" i="12"/>
  <c r="K21" i="12"/>
  <c r="M21" i="12"/>
  <c r="O21" i="12"/>
  <c r="Q21" i="12"/>
  <c r="V21" i="12"/>
  <c r="G27" i="12"/>
  <c r="I27" i="12"/>
  <c r="K27" i="12"/>
  <c r="M27" i="12"/>
  <c r="O27" i="12"/>
  <c r="Q27" i="12"/>
  <c r="V27" i="12"/>
  <c r="G30" i="12"/>
  <c r="I30" i="12"/>
  <c r="K30" i="12"/>
  <c r="M30" i="12"/>
  <c r="O30" i="12"/>
  <c r="Q30" i="12"/>
  <c r="V30" i="12"/>
  <c r="G37" i="12"/>
  <c r="M37" i="12" s="1"/>
  <c r="I37" i="12"/>
  <c r="K37" i="12"/>
  <c r="K8" i="12" s="1"/>
  <c r="O37" i="12"/>
  <c r="Q37" i="12"/>
  <c r="V37" i="12"/>
  <c r="AE41" i="12"/>
  <c r="AF41" i="12"/>
  <c r="I20" i="1"/>
  <c r="I19" i="1"/>
  <c r="I18" i="1"/>
  <c r="I17" i="1"/>
  <c r="I16" i="1"/>
  <c r="F49" i="1"/>
  <c r="G23" i="1" s="1"/>
  <c r="A23" i="1" s="1"/>
  <c r="G49" i="1"/>
  <c r="H48" i="1"/>
  <c r="I48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J28" i="1"/>
  <c r="J26" i="1"/>
  <c r="G38" i="1"/>
  <c r="F38" i="1"/>
  <c r="J23" i="1"/>
  <c r="J24" i="1"/>
  <c r="J25" i="1"/>
  <c r="J27" i="1"/>
  <c r="E24" i="1"/>
  <c r="E26" i="1"/>
  <c r="I102" i="1" l="1"/>
  <c r="J101" i="1" s="1"/>
  <c r="G28" i="1"/>
  <c r="G25" i="1"/>
  <c r="G24" i="1"/>
  <c r="A24" i="1"/>
  <c r="M19" i="18"/>
  <c r="M53" i="18"/>
  <c r="M50" i="18"/>
  <c r="M48" i="18" s="1"/>
  <c r="M23" i="18"/>
  <c r="M9" i="18"/>
  <c r="M8" i="18" s="1"/>
  <c r="G130" i="18"/>
  <c r="G53" i="18"/>
  <c r="G150" i="18"/>
  <c r="M142" i="18"/>
  <c r="M130" i="18" s="1"/>
  <c r="M107" i="17"/>
  <c r="M43" i="17"/>
  <c r="M30" i="17"/>
  <c r="M83" i="17"/>
  <c r="M64" i="17"/>
  <c r="G107" i="17"/>
  <c r="G64" i="17"/>
  <c r="G8" i="17"/>
  <c r="AF117" i="17"/>
  <c r="M24" i="16"/>
  <c r="M89" i="16"/>
  <c r="M53" i="16"/>
  <c r="M121" i="16"/>
  <c r="M111" i="16" s="1"/>
  <c r="M107" i="16"/>
  <c r="M9" i="16"/>
  <c r="M8" i="16" s="1"/>
  <c r="G137" i="16"/>
  <c r="G24" i="16"/>
  <c r="M16" i="15"/>
  <c r="M26" i="15"/>
  <c r="M8" i="15"/>
  <c r="M44" i="15"/>
  <c r="M85" i="15"/>
  <c r="M58" i="15"/>
  <c r="G85" i="15"/>
  <c r="G58" i="15"/>
  <c r="AF95" i="15"/>
  <c r="G8" i="15"/>
  <c r="M152" i="14"/>
  <c r="M197" i="14"/>
  <c r="M118" i="14"/>
  <c r="M29" i="14"/>
  <c r="M162" i="14"/>
  <c r="M183" i="14"/>
  <c r="M73" i="14"/>
  <c r="M41" i="14"/>
  <c r="M123" i="14"/>
  <c r="AF207" i="14"/>
  <c r="G29" i="14"/>
  <c r="G64" i="14"/>
  <c r="G118" i="14"/>
  <c r="G152" i="14"/>
  <c r="G98" i="14"/>
  <c r="G86" i="14"/>
  <c r="G73" i="14"/>
  <c r="G22" i="14"/>
  <c r="M8" i="13"/>
  <c r="M9" i="12"/>
  <c r="M8" i="12" s="1"/>
  <c r="I21" i="1"/>
  <c r="A25" i="1"/>
  <c r="I39" i="1"/>
  <c r="I49" i="1" s="1"/>
  <c r="J74" i="1" l="1"/>
  <c r="J94" i="1"/>
  <c r="J66" i="1"/>
  <c r="J92" i="1"/>
  <c r="J89" i="1"/>
  <c r="J71" i="1"/>
  <c r="J91" i="1"/>
  <c r="J76" i="1"/>
  <c r="J73" i="1"/>
  <c r="J78" i="1"/>
  <c r="J68" i="1"/>
  <c r="J69" i="1"/>
  <c r="J87" i="1"/>
  <c r="J65" i="1"/>
  <c r="J70" i="1"/>
  <c r="J100" i="1"/>
  <c r="J81" i="1"/>
  <c r="J84" i="1"/>
  <c r="J96" i="1"/>
  <c r="J93" i="1"/>
  <c r="J86" i="1"/>
  <c r="J88" i="1"/>
  <c r="J90" i="1"/>
  <c r="J83" i="1"/>
  <c r="J85" i="1"/>
  <c r="J99" i="1"/>
  <c r="J67" i="1"/>
  <c r="J98" i="1"/>
  <c r="J80" i="1"/>
  <c r="J82" i="1"/>
  <c r="J95" i="1"/>
  <c r="J77" i="1"/>
  <c r="J97" i="1"/>
  <c r="J79" i="1"/>
  <c r="J72" i="1"/>
  <c r="J75" i="1"/>
  <c r="G26" i="1"/>
  <c r="A27" i="1" s="1"/>
  <c r="A29" i="1" s="1"/>
  <c r="A26" i="1"/>
  <c r="J39" i="1"/>
  <c r="J49" i="1" s="1"/>
  <c r="J47" i="1"/>
  <c r="J45" i="1"/>
  <c r="J43" i="1"/>
  <c r="J41" i="1"/>
  <c r="J48" i="1"/>
  <c r="J46" i="1"/>
  <c r="J44" i="1"/>
  <c r="J42" i="1"/>
  <c r="J102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E4327734-0536-4E2D-B2B4-7D5C118BA4A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E6AD8F1-C32E-4DB4-8EC7-CD447AEF0DC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A65854DB-7F2E-479A-9A7B-C56B50891A7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77CEC0-7D9F-400B-86EE-D010DEDB4FE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84451307-4790-4F23-B53F-F1CFD712C49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41EE24D-B016-48CE-9EC6-166055978A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5EB6E96-6BFB-4A33-971C-741F8E87F8C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729369B-5AA0-448E-9607-F72B5359EB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E349A43-C6AA-4A1B-A94D-F997791232B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68FF67-7201-4697-9572-6B3FB53ED31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F9F7A34-2268-42A5-86D4-C09C39133B0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B59C97-D9E3-4B9D-BC1F-0F5B6A3E115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BAC7DC8-CDFB-4E54-B4F6-2AA8094A6F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012D81F-25E3-402B-BFF7-B4843936828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<sst xmlns="http://schemas.openxmlformats.org/spreadsheetml/2006/main" count="3969" uniqueCount="912">
  <si>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</si>
  <si>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</si>
  <si>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</si>
  <si>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</si>
  <si>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</si>
  <si>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</si>
  <si>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</si>
  <si>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</si>
  <si>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</si>
  <si>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</si>
  <si>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</si>
  <si>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</si>
  <si>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</si>
  <si>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</si>
  <si>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</si>
  <si>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</si>
  <si>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</si>
  <si>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</si>
  <si>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</si>
  <si>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</si>
  <si>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</si>
  <si>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</si>
  <si>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</si>
  <si>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</si>
  <si>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</si>
  <si>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</si>
  <si>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</si>
  <si>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</si>
  <si>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</si>
  <si>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</si>
  <si>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</si>
  <si>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</si>
  <si>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</si>
  <si>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</si>
  <si>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</si>
  <si>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</si>
  <si>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</si>
  <si>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</si>
  <si>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</si>
  <si>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</si>
  <si>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</si>
  <si>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</si>
  <si>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</si>
  <si>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20250630</t>
  </si>
  <si>
    <t>SZZ VILKA LABORATOŘ 2.NP</t>
  </si>
  <si>
    <t>Stavba</t>
  </si>
  <si>
    <t>Stavební objekt</t>
  </si>
  <si>
    <t>1</t>
  </si>
  <si>
    <t>VEDLEJŠÍ NÁKLADY</t>
  </si>
  <si>
    <t>2</t>
  </si>
  <si>
    <t>OSTATNÍ NÁKLADY</t>
  </si>
  <si>
    <t>3</t>
  </si>
  <si>
    <t>STAVEBNÍ ÚPRAVY</t>
  </si>
  <si>
    <t>4</t>
  </si>
  <si>
    <t>CHLAZENÍ</t>
  </si>
  <si>
    <t>5</t>
  </si>
  <si>
    <t>ZTI</t>
  </si>
  <si>
    <t>6</t>
  </si>
  <si>
    <t>VYTÁPĚNÍ</t>
  </si>
  <si>
    <t>7</t>
  </si>
  <si>
    <t>ELEKTROINSTALACE</t>
  </si>
  <si>
    <t>Celkem za stavbu</t>
  </si>
  <si>
    <t>CZK</t>
  </si>
  <si>
    <t>#POPS</t>
  </si>
  <si>
    <t>Popis stavby: 20250630 - SZZ VILKA LABORATOŘ 2.NP</t>
  </si>
  <si>
    <t>#POPO</t>
  </si>
  <si>
    <t>Popis objektu: 1 - 1</t>
  </si>
  <si>
    <t>#POPR</t>
  </si>
  <si>
    <t>Popis rozpočtu: 1 - VEDLEJŠÍ NÁKLADY</t>
  </si>
  <si>
    <t>Popis rozpočtu: 2 - OSTATNÍ NÁKLADY</t>
  </si>
  <si>
    <t>Popis rozpočtu: 3 - STAVEBNÍ ÚPRAVY</t>
  </si>
  <si>
    <t>Popis rozpočtu: 4 - CHLAZENÍ</t>
  </si>
  <si>
    <t>Popis rozpočtu: 5 - ZTI</t>
  </si>
  <si>
    <t>Popis rozpočtu: 6 - VYTÁPĚNÍ</t>
  </si>
  <si>
    <t>Popis rozpočtu: 7 - ELEKTROINSTALACE</t>
  </si>
  <si>
    <t>Rekapitulace dílů</t>
  </si>
  <si>
    <t>Typ dílu</t>
  </si>
  <si>
    <t>Svislé a kompletní konstrukce</t>
  </si>
  <si>
    <t>342</t>
  </si>
  <si>
    <t>Stěny a příčky montované lehké</t>
  </si>
  <si>
    <t>Vodorovné konstrukce</t>
  </si>
  <si>
    <t>416</t>
  </si>
  <si>
    <t>Podhledy a mezistropy montované lehké</t>
  </si>
  <si>
    <t>Úpravy povrchu, podlahy</t>
  </si>
  <si>
    <t>61</t>
  </si>
  <si>
    <t>Upravy povrchů vnitřní</t>
  </si>
  <si>
    <t>62</t>
  </si>
  <si>
    <t>Úpravy povrchů vnější</t>
  </si>
  <si>
    <t>63</t>
  </si>
  <si>
    <t>Podlahy a podlahové konstrukce</t>
  </si>
  <si>
    <t>635</t>
  </si>
  <si>
    <t>Suché podlahy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</si>
  <si>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</si>
  <si>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</si>
  <si>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</si>
  <si>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</si>
  <si>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</si>
  <si>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</si>
  <si>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</si>
  <si>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</si>
  <si>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</si>
  <si>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</si>
  <si>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</si>
  <si>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</si>
  <si>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</si>
  <si>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Zemní práce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</si>
  <si>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</si>
  <si>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</si>
  <si>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</si>
  <si>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</si>
  <si>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</si>
  <si>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</si>
  <si>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</si>
  <si>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</si>
  <si>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</si>
  <si>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</si>
  <si>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</si>
  <si>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</si>
  <si>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</si>
  <si>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</si>
  <si>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</si>
  <si>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</si>
  <si>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</si>
  <si>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</si>
  <si>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766</t>
  </si>
  <si>
    <t>Konstrukce truhlářské, okna a dveře</t>
  </si>
  <si>
    <t>767</t>
  </si>
  <si>
    <t>Konstrukce zámečnické</t>
  </si>
  <si>
    <t>775</t>
  </si>
  <si>
    <t>Podlahy vlysové a parketové</t>
  </si>
  <si>
    <t>776</t>
  </si>
  <si>
    <t>Podlahy a stěny povlakové</t>
  </si>
  <si>
    <t>777</t>
  </si>
  <si>
    <t>Podlahy ze syntetických hmot</t>
  </si>
  <si>
    <t>781</t>
  </si>
  <si>
    <t>Obklady keramické</t>
  </si>
  <si>
    <t>784</t>
  </si>
  <si>
    <t>Malby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</si>
  <si>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</si>
  <si>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</si>
  <si>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</si>
  <si>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</si>
  <si>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</si>
  <si>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</si>
  <si>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</si>
  <si>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</si>
  <si>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</si>
  <si>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</si>
  <si>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</si>
  <si>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</si>
  <si>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</si>
  <si>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</si>
  <si>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</si>
  <si>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</si>
  <si>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</si>
  <si>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</si>
  <si>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</si>
  <si>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</si>
  <si>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</si>
  <si>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</si>
  <si>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</si>
  <si>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</si>
  <si>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</si>
  <si>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</si>
  <si>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</si>
  <si>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</si>
  <si>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</si>
  <si>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</si>
  <si>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</si>
  <si>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</si>
  <si>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</si>
  <si>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</si>
  <si>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</si>
  <si>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</si>
  <si>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</si>
  <si>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</si>
  <si>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</si>
  <si>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</si>
  <si>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</si>
  <si>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</si>
  <si>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991000001RZ1</t>
  </si>
  <si>
    <t>Vybudování zařízení staveniště</t>
  </si>
  <si>
    <t>kpl</t>
  </si>
  <si>
    <t>Vlastní</t>
  </si>
  <si>
    <t>Indiv</t>
  </si>
  <si>
    <t>Práce</t>
  </si>
  <si>
    <t>Běžná</t>
  </si>
  <si>
    <t>POL1_1</t>
  </si>
  <si>
    <t>Zajištění bezpečného příjezdu a přístupu na staveniště včetně značení.</t>
  </si>
  <si>
    <t>POP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</si>
  <si>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</si>
  <si>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</si>
  <si>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vodou).</t>
  </si>
  <si>
    <t>Oplocení zařízení staveniště výšky 1,8 m, brány a označení staveniště (cca 25 m)</t>
  </si>
  <si>
    <t>VV</t>
  </si>
  <si>
    <t>991000002RZ1</t>
  </si>
  <si>
    <t>Provoz zařízení staveniště</t>
  </si>
  <si>
    <t>Náklady na vybavení zařízení staveniště.</t>
  </si>
  <si>
    <t>Náklady na spotřebované energie provozem zařízení staveniště.</t>
  </si>
  <si>
    <t>991000003RZ1</t>
  </si>
  <si>
    <t>Odstranění zařízení staveniště</t>
  </si>
  <si>
    <t>Náklady na odstranění a odvoz zařízení staveniště.</t>
  </si>
  <si>
    <t/>
  </si>
  <si>
    <t>Zatravnění plochy staveniště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</si>
  <si>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</si>
  <si>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</si>
  <si>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</si>
  <si>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</si>
  <si>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</si>
  <si>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</si>
  <si>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</si>
  <si>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</si>
  <si>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</si>
  <si>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</si>
  <si>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</si>
  <si>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Opatření z hlediska provozu uživatele v objektu</t>
  </si>
  <si>
    <t>- dle požadavků a podmínek uživatele - zajištění chodu objektu  - v interiéru objektu, v exteriéru - příjezd a odjezd</t>
  </si>
  <si>
    <t>SUM</t>
  </si>
  <si>
    <t>Uvedení stavbou dotčených ploch a ploch zařízení staveniště do původního stavu.</t>
  </si>
  <si>
    <t>- pracovní obuv</t>
  </si>
  <si>
    <t>END</t>
  </si>
  <si>
    <t>999000002RZ1</t>
  </si>
  <si>
    <t>Dokumentace skutečného provedení stavby, dle obchodních podmínek</t>
  </si>
  <si>
    <t>kompl</t>
  </si>
  <si>
    <t>tištěna + digitální podoba ( .dwg, .dxf ) v počtu a formátech dle SoD.</t>
  </si>
  <si>
    <t>Vypracování DOKUMENTACE SKUTEČNÉHO PROVEDENÍ STAVBY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</si>
  <si>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</si>
  <si>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</si>
  <si>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</si>
  <si>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</si>
  <si>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</si>
  <si>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</si>
  <si>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</si>
  <si>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</si>
  <si>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</si>
  <si>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</si>
  <si>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999000002RZ5</t>
  </si>
  <si>
    <t>Koordinace stavebních a technologických dodávek</t>
  </si>
  <si>
    <t>311231118R00</t>
  </si>
  <si>
    <t>Zdivo nosné z cihel a tvarovek pálených pod omítku z cihel plných, 290x140x65 mm, P 15, na maltu MC 15</t>
  </si>
  <si>
    <t>m3</t>
  </si>
  <si>
    <t>801-1</t>
  </si>
  <si>
    <t>RTS 25/ I</t>
  </si>
  <si>
    <t>lokální opravy, zazdávky, opravy</t>
  </si>
  <si>
    <t>0,5*2,2*1,02</t>
  </si>
  <si>
    <t>342255032R00</t>
  </si>
  <si>
    <t>Příčky z cihel a tvárnic nepálených příčky z příčkovek pórobetonových tloušťky 200 mm</t>
  </si>
  <si>
    <t>m2</t>
  </si>
  <si>
    <t>Kalkul</t>
  </si>
  <si>
    <t>včetně pomocného lešení</t>
  </si>
  <si>
    <t>SPI</t>
  </si>
  <si>
    <t>1,08*3,1</t>
  </si>
  <si>
    <t>342018522R00</t>
  </si>
  <si>
    <t>Příčky z desek sádrokartonových vysoké příčky, jednoduchá ocelová konstrukce CW 150, 2x opláštění tloušťka příčky 200 mm, desky protipožární , tloušťky 12,5 mm, tloušťka izolace 50 mm, požární odolnost EI 60</t>
  </si>
  <si>
    <t>zřízení nosné konstrukce příčky, vložení tepelné izolace tl. do 5 cm, montáž desek, tmelení spár Q2 a úprava rohů. Včetně dodávek materiálu.</t>
  </si>
  <si>
    <t>1,92*3,0</t>
  </si>
  <si>
    <t>416061222R00</t>
  </si>
  <si>
    <t>Podhledy kazetové z desek sádrokartonových podhledy z demontovatelných kazet sádrokartonových akustických 600 x 600 mm tl.12,5 mm hrana pro poloskrytou podkonstrukci, bez izolace</t>
  </si>
  <si>
    <t>10,13+20,06+32,05</t>
  </si>
  <si>
    <t>602029141R00</t>
  </si>
  <si>
    <t xml:space="preserve">Omítka stěn z hotových směsí vrstva štuková, vápenná,  , tloušťka vrstvy 2 mm,  </t>
  </si>
  <si>
    <t>POL1_</t>
  </si>
  <si>
    <t>po jednotlivých vrstvách</t>
  </si>
  <si>
    <t>55,24*3,15*0,7</t>
  </si>
  <si>
    <t>602011198R00</t>
  </si>
  <si>
    <t>Penetrace savých minerálních podkladů zpevňující (nové omítky a zdivo), stěn</t>
  </si>
  <si>
    <t>55,24*3,15</t>
  </si>
  <si>
    <t>30</t>
  </si>
  <si>
    <t>612409991R00</t>
  </si>
  <si>
    <t>Začištění omítek kolem oken, dveří a obkladů apod. maltou vápenou</t>
  </si>
  <si>
    <t>m</t>
  </si>
  <si>
    <t>801-4</t>
  </si>
  <si>
    <t>nové dveře ze tří stran</t>
  </si>
  <si>
    <t>612421637R00</t>
  </si>
  <si>
    <t>Omítky vnitřní stěn vápenné nebo vápenocementové v podlaží i ve schodišti štukové</t>
  </si>
  <si>
    <t>1,1*2,2*2+1,08*3,1</t>
  </si>
  <si>
    <t>612421331R00</t>
  </si>
  <si>
    <t>Oprava vnitřních vápenných omítek stěn v množství opravované plochy přes 10 do 30 %,  štukových</t>
  </si>
  <si>
    <t>612481211RT2</t>
  </si>
  <si>
    <t>Vyztužení povrchu vnitřních stěn sklotextilní síťovinou s dodávkou síťoviny a stěrkového tmelu</t>
  </si>
  <si>
    <t>32,58*3,15</t>
  </si>
  <si>
    <t>610991122RZ1</t>
  </si>
  <si>
    <t>Zakrývání výplní  otvorů</t>
  </si>
  <si>
    <t>fólie + páska</t>
  </si>
  <si>
    <t>631591211R00</t>
  </si>
  <si>
    <t>Násyp pod podlahy z lehkých materiálů z minerálního porobetonového granulátu</t>
  </si>
  <si>
    <t>pod  mazaniny a dlažby, popř. na plochých střechách vodorovný nebo ve spádu s udusáním a urovnáním povrchu</t>
  </si>
  <si>
    <t>(32,05+20,06)*0,04</t>
  </si>
  <si>
    <t>631312621RM1</t>
  </si>
  <si>
    <t xml:space="preserve">třídy C 20/25,  </t>
  </si>
  <si>
    <t>RTS 24/ I</t>
  </si>
  <si>
    <t>lokální opravy, obetonávky,</t>
  </si>
  <si>
    <t>pod křeslo</t>
  </si>
  <si>
    <t>4,87*0,05</t>
  </si>
  <si>
    <t>631319761R00</t>
  </si>
  <si>
    <t>Pripl prehlaz povrchu</t>
  </si>
  <si>
    <t>RTS 12/ II</t>
  </si>
  <si>
    <t>631319771R00</t>
  </si>
  <si>
    <t>Pripl strzeni povrchu</t>
  </si>
  <si>
    <t>631361921RT2</t>
  </si>
  <si>
    <t>průměr drátu 5 mm, velikost oka 100/100 mm</t>
  </si>
  <si>
    <t>t</t>
  </si>
  <si>
    <t>4,87*1,2*0,0045</t>
  </si>
  <si>
    <t>635111031R00</t>
  </si>
  <si>
    <t>Suché podlahy ze sádrovláknitých desek 2x10 mm sádrovláknitá deska+10 mm dřevovlákno</t>
  </si>
  <si>
    <t>(32,05+20,06)</t>
  </si>
  <si>
    <t>635111091R00</t>
  </si>
  <si>
    <t>Suché podlahy ze sádrovláknitých desek příplatek za další desku tloušťky 10 mm</t>
  </si>
  <si>
    <t>642952110RT5</t>
  </si>
  <si>
    <t>Osazení zárubní dveřních dřevěných dodávka a osazení zárubní dveřních dřevěných obložkových  pro dveře jednokřídlové, dýha buk, dub, jasan nebo mahagon, 1970 x 900/70÷190 mm</t>
  </si>
  <si>
    <t>kus</t>
  </si>
  <si>
    <t>hrubých, hoblovaných i leštěných, měkkých i tvrdých, na jakoukoliv cementovou maltu, s kotvením rámu do zdiva,</t>
  </si>
  <si>
    <t>dezén dle dveří</t>
  </si>
  <si>
    <t>941955002R00</t>
  </si>
  <si>
    <t>Lešení lehké pracovní pomocné pomocné, o výšce lešeňové podlahy přes 1,2 do 1,9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</si>
  <si>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</si>
  <si>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</si>
  <si>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</si>
  <si>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t>
  </si>
  <si>
    <t>Součástí úklidu bude vysátí prachu ze stávajících rozvodů - voda, topení, plyn, ad.</t>
  </si>
  <si>
    <t>962032241R00</t>
  </si>
  <si>
    <t>Bourání zdiva nadzákladového z cihel pálených nebo vápenopískových, na maltu cementovou</t>
  </si>
  <si>
    <t>801-3</t>
  </si>
  <si>
    <t>nebo vybourání otvorů průřezové plochy přes 4 m2 ve zdivu nadzákladovém, včetně pomocného lešení o výšce podlahy do 1900 mm a pro zatížení do 1,5 kPa  (150 kg/m2)</t>
  </si>
  <si>
    <t>0,2*2,0*3,1</t>
  </si>
  <si>
    <t>965081713RT1</t>
  </si>
  <si>
    <t>Bourání podlah z keramických dlaždic, tloušťky do 10 mm, plochy přes 1 m2</t>
  </si>
  <si>
    <t>bez podkladního lože, s jakoukoliv výplní spár</t>
  </si>
  <si>
    <t>10,13-4,87</t>
  </si>
  <si>
    <t>965081702R00</t>
  </si>
  <si>
    <t>Bourání podlah Soklíků z dlažeb keramických tloušťky do 10 mm, výšky do 100 mm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</si>
  <si>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</si>
  <si>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</si>
  <si>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</si>
  <si>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</si>
  <si>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</si>
  <si>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0,9*2,2*3</t>
  </si>
  <si>
    <t>978013141R00</t>
  </si>
  <si>
    <t>Otlučení omítek vápenných nebo vápenocementových vnitřních s vyškrabáním spár, s očištěním zdiva stěn, v rozsahu do 30 %</t>
  </si>
  <si>
    <t>978059521R00</t>
  </si>
  <si>
    <t>Odsekání a odebrání obkladů stěn z obkládaček vnitřních z jakýchkoliv materiálů, plochy do 2 m2</t>
  </si>
  <si>
    <t>včetně otlučení podkladní omítky až na zdivo,</t>
  </si>
  <si>
    <t>5,2*1,5</t>
  </si>
  <si>
    <t>992112211R00</t>
  </si>
  <si>
    <t xml:space="preserve">Příplatky za vnitrostaveništní přemístění sádrovláknitých konstrukcí,  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</si>
  <si>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</si>
  <si>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</si>
  <si>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</si>
  <si>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POL7_1</t>
  </si>
  <si>
    <t>oborů 801, 803, 811 a 812</t>
  </si>
  <si>
    <t>762521811R00</t>
  </si>
  <si>
    <t>Demontáž podlah bez polštářů , z prken, tloušťky do 32 mm</t>
  </si>
  <si>
    <t>800-762</t>
  </si>
  <si>
    <t>POL1_7</t>
  </si>
  <si>
    <t>20,06+32,05+4,87</t>
  </si>
  <si>
    <t>998762202R00</t>
  </si>
  <si>
    <t>Přesun hmot pro konstrukce tesařské v objektech výšky do 12 m</t>
  </si>
  <si>
    <t>POL7_1002</t>
  </si>
  <si>
    <t>50 m vodorovně</t>
  </si>
  <si>
    <t>766812840R00</t>
  </si>
  <si>
    <t>Demontáž kuchyňských linek délky přes 1800 do 2100 mnm</t>
  </si>
  <si>
    <t>800-766</t>
  </si>
  <si>
    <t>766661122R00</t>
  </si>
  <si>
    <t>otevíravých ,  , do ocelové nebo fošnové zárubně, jednokřídlových, šířky přes 800 mm</t>
  </si>
  <si>
    <t>611601219RZ1</t>
  </si>
  <si>
    <t>Dveře vnitřní plné profilované 1kř. 90x197 cm, T1</t>
  </si>
  <si>
    <t>Specifikace</t>
  </si>
  <si>
    <t>POL3_7</t>
  </si>
  <si>
    <t>VELIKOST: 800/1970 mm</t>
  </si>
  <si>
    <t>POPIS: DŘEVĚNÉ VNITŘNÍ JEDNOKŘÍDLOVÉ DVEŘE, PROFILOVANÉ PLNÉ</t>
  </si>
  <si>
    <t>(PROFILOVÁNÍ DLE STÁVAJÍCÍCH DVEŘÍ)</t>
  </si>
  <si>
    <t>KŘÍDLA OTOČNÁ,</t>
  </si>
  <si>
    <t>POVRCH KŘÍDLA: CPL FÓLIE, BARVA BÍLÁ STÁVAJÍCÍCH DVEŘÍ,</t>
  </si>
  <si>
    <t>ZÁRUBEŇ: OCELOVÁ, NÁTĚR BARVA BÍLÁ</t>
  </si>
  <si>
    <t>ZÁMEK: CYLINDRICKÁ VLOŽKA, GENERÁLNÍ KLÍČ</t>
  </si>
  <si>
    <t>KOVÁNÍ: KLIKA - KLIKA</t>
  </si>
  <si>
    <t>998766202R00</t>
  </si>
  <si>
    <t>Přesun hmot pro konstrukce truhlářské v objektech výšky do 12 m</t>
  </si>
  <si>
    <t>775521800R00</t>
  </si>
  <si>
    <t>Demontáž podlah vlysových přibíjených včetně lišt</t>
  </si>
  <si>
    <t>800-775</t>
  </si>
  <si>
    <t>998775202R00</t>
  </si>
  <si>
    <t>Přesun hmot pro podlahy vlysové a parketové v objektech výšky do 12 m</t>
  </si>
  <si>
    <t>776401800R00</t>
  </si>
  <si>
    <t>Demontáž soklíků nebo lišt pryžových nebo PVC odstranění a uložení na hromady</t>
  </si>
  <si>
    <t>776421300R00</t>
  </si>
  <si>
    <t>Lepení soklíků PVC a napojení krytiny na stěnu ukončení krytiny u stěny fabionem do v. 100 mm</t>
  </si>
  <si>
    <t>55,24</t>
  </si>
  <si>
    <t>776511820R00</t>
  </si>
  <si>
    <t>Odstranění povlakových podlah z nášlapné plochy lepených, s podložkou, z ploch přes 20 m2</t>
  </si>
  <si>
    <t>podlahy + stěny</t>
  </si>
  <si>
    <t>776521100R00</t>
  </si>
  <si>
    <t xml:space="preserve">Lepení povlakových podlah z plastů  Lepení povlakových podlah z plastů - pásy z PVC, montáž,  </t>
  </si>
  <si>
    <t>776994111R00</t>
  </si>
  <si>
    <t>Ostatní práce svařování povlakových podlah  z pásů nebo čtverců</t>
  </si>
  <si>
    <t>PVC</t>
  </si>
  <si>
    <t>(10,13+20,06+32,05)*0,8</t>
  </si>
  <si>
    <t>776996110R00</t>
  </si>
  <si>
    <t>Ostatní práce napuštění povlakových podlah pastou</t>
  </si>
  <si>
    <t>775592005R00</t>
  </si>
  <si>
    <t>Přeroušení stěrky nebo betoonov. podkladu strojní</t>
  </si>
  <si>
    <t>776411000RZ0</t>
  </si>
  <si>
    <t>Lepení podlahových lišt</t>
  </si>
  <si>
    <t>776590100RZ1</t>
  </si>
  <si>
    <t>Vysátí podkladu nášlap ploch podlah</t>
  </si>
  <si>
    <t>283424021</t>
  </si>
  <si>
    <t>lišta fabion; podlahová; materiál PVC; š = 16,0 mm; h = 24,0 mm, dl= 2500 mm</t>
  </si>
  <si>
    <t>SPCM</t>
  </si>
  <si>
    <t>55,24*1,05</t>
  </si>
  <si>
    <t>28412300RZ1</t>
  </si>
  <si>
    <t>Podlahovina homogenní tl. 2 mm š. 2 m, dodávka</t>
  </si>
  <si>
    <t>(10,13+20,06+32,05)*1,1</t>
  </si>
  <si>
    <t>55,24*1,2*0,1</t>
  </si>
  <si>
    <t>80-75,0928</t>
  </si>
  <si>
    <t>998776202R00</t>
  </si>
  <si>
    <t>Přesun hmot pro podlahy povlakové v objektech výšky do 12 m</t>
  </si>
  <si>
    <t>vodorovně do 50 m</t>
  </si>
  <si>
    <t>777553010R00</t>
  </si>
  <si>
    <t>Podlahy ze stěrky silikátové s disperzí Doplňující práce pro podlahy ze stěrek silikátových penetrace savého podkladu podlah disperzí</t>
  </si>
  <si>
    <t>800-773</t>
  </si>
  <si>
    <t>777553210R00</t>
  </si>
  <si>
    <t>Podlahy ze stěrky silikátové s disperzí Doplňující práce pro podlahy ze stěrek silikátových vyrovnání podlah samonivelační hmotou na bázi cementu  tl. 2mm</t>
  </si>
  <si>
    <t>sádrová stěrka</t>
  </si>
  <si>
    <t>777553219R00</t>
  </si>
  <si>
    <t>Podlahy ze stěrky silikátové s disperzí Doplňující práce pro podlahy ze stěrek silikátových příplatek za každé 2 mm vyrovnání podlah samoniveleační hmotou na bázi cementu</t>
  </si>
  <si>
    <t>998777202R00</t>
  </si>
  <si>
    <t>Přesun hmot pro podlahy syntetické v objektech výšky do 12 m</t>
  </si>
  <si>
    <t>781101210R00</t>
  </si>
  <si>
    <t>Příprava podkladu pod obklady penetrace podkladu pod obklady</t>
  </si>
  <si>
    <t>800-771</t>
  </si>
  <si>
    <t>2,0*2,0</t>
  </si>
  <si>
    <t>781111115R00</t>
  </si>
  <si>
    <t>Doplňkové práce při provádění obkladů vyřezání otvoru v obkladačce korunkou prům. do 30 mm</t>
  </si>
  <si>
    <t>781111116R00</t>
  </si>
  <si>
    <t>Doplňkové práce při provádění obkladů vyřezání otvoru v obkladačce korunkou prům. do 90 mm</t>
  </si>
  <si>
    <t>781415016R00</t>
  </si>
  <si>
    <t>Montáž obkladů vnitřních z obkládaček pórovinových nad 200 x 250 mm , lepených do flexibilního tmele</t>
  </si>
  <si>
    <t>781419705R00</t>
  </si>
  <si>
    <t>Montáž obkladů vnitřních z obkládaček pórovinových příplatky k položkám montáže obkladů vnitřních z obkladaček pórovinových příplatek za spárovací hmotu - plošně</t>
  </si>
  <si>
    <t>barva dle výběru</t>
  </si>
  <si>
    <t>781419711R00</t>
  </si>
  <si>
    <t>Montáž obkladů vnitřních z obkládaček pórovinových příplatky k položkám montáže obkladů vnitřních z obkladaček pórovinových příplatek k obkladu stěn za plochu do 10 m2 jedntl</t>
  </si>
  <si>
    <t>781491001RT1</t>
  </si>
  <si>
    <t>Lišty k obkladům bez dodávky materiálu</t>
  </si>
  <si>
    <t>svislé vnější hrany a horní hrana</t>
  </si>
  <si>
    <t>2,0*3</t>
  </si>
  <si>
    <t>59760102RZ1</t>
  </si>
  <si>
    <t>Lišta rohová nerez. na obklad ukončovací 8 mm</t>
  </si>
  <si>
    <t>6*1,05</t>
  </si>
  <si>
    <t>597813720</t>
  </si>
  <si>
    <t>Obklad keramický typ: běžný; s glazurou (GL); tl. = 7,0 mm; a = 198 mm; b = 398 mm; povrch: hladký, matný; barva: bílá</t>
  </si>
  <si>
    <t xml:space="preserve"> 2 barvy dle výběru objednatele</t>
  </si>
  <si>
    <t>2,0*2,0*1,1</t>
  </si>
  <si>
    <t>998781202R00</t>
  </si>
  <si>
    <t>Přesun hmot pro obklady keramické v objektech výšky do 12 m</t>
  </si>
  <si>
    <t>784402801R00</t>
  </si>
  <si>
    <t>Odstranění maleb oškrabáním, v místnostech do 3,8 m</t>
  </si>
  <si>
    <t>800-784</t>
  </si>
  <si>
    <t>784111701R00</t>
  </si>
  <si>
    <t>Příprava povrchu Penetrace (napouštění) podkladu disperzní, jednonásobná</t>
  </si>
  <si>
    <t>784115722R00</t>
  </si>
  <si>
    <t>Malby z malířských směsí omyvatelných, pro sádrokarton,  , barevné, dvojnásobné</t>
  </si>
  <si>
    <t>barevný odstín dle výběru objednatele</t>
  </si>
  <si>
    <t>784011111R00</t>
  </si>
  <si>
    <t xml:space="preserve">Ostatní práce oprášení/ometení podkladu,  ,   </t>
  </si>
  <si>
    <t>979087112R00</t>
  </si>
  <si>
    <t xml:space="preserve">Vodorovná doprava suti a vybouraných hmot nakládání suti na dopravní prostředky,  </t>
  </si>
  <si>
    <t>821-1</t>
  </si>
  <si>
    <t>Přesun suti</t>
  </si>
  <si>
    <t>POL8_1</t>
  </si>
  <si>
    <t>se složením a hrubým urovnáním nebo s přeložením na jiný dopravní prostředek kromě lodi, vč. příplatku za každých dalších i započatých 1000 m přes 1000 m,</t>
  </si>
  <si>
    <t>979011111R00</t>
  </si>
  <si>
    <t>Svislá doprava suti a vybouraných hmot za prvé podlaží nad nebo pod základním podlažím</t>
  </si>
  <si>
    <t>POL8_0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</si>
  <si>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</si>
  <si>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</si>
  <si>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</si>
  <si>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</si>
  <si>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</si>
  <si>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</si>
  <si>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</si>
  <si>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</si>
  <si>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979999999R00</t>
  </si>
  <si>
    <t>Poplatek za recyklaci, suti s 10 % příměsi dřeva, plastu apod.,  , skupina 17 01 07 z Katalogu odpadů</t>
  </si>
  <si>
    <t>612403399R00</t>
  </si>
  <si>
    <t>Hrubá výplň rýh ve stěnách, jakoukoliv maltou jakoukoliv maltou  jakékoliv šířky</t>
  </si>
  <si>
    <t>jakékoliv šířky rýhy,</t>
  </si>
  <si>
    <t>.</t>
  </si>
  <si>
    <t>612403385R00</t>
  </si>
  <si>
    <t>Hrubá výplň rýh ve stěnách, jakoukoliv maltou maltou ze suchých směsí  100 x 50 mm</t>
  </si>
  <si>
    <t>624601125RZ3</t>
  </si>
  <si>
    <t>Tmelení spár 20 mm - pružný tmel</t>
  </si>
  <si>
    <t>970041160R00</t>
  </si>
  <si>
    <t>Jádrové vrtání, kruhové prostupy v prostém betonu jádrové vrtání , do D 160 mm</t>
  </si>
  <si>
    <t>971033161R00</t>
  </si>
  <si>
    <t>Vybourání otvorů ve zdivu cihelném z jakýchkoliv cihel pálených  na jakoukoliv maltu vápenou nebo vápenocementovou, průměr profilu do 60 mm, tloušťky do 600 mm</t>
  </si>
  <si>
    <t>základovém nebo nadzákladovém,</t>
  </si>
  <si>
    <t>974031154R00</t>
  </si>
  <si>
    <t>Vysekání rýh v jakémkoliv zdivu cihelném v ploše  do hloubky 100 mm, šířky do 150 mm</t>
  </si>
  <si>
    <t>721176102R00</t>
  </si>
  <si>
    <t>Potrubí HT připojovací vnější průměr D 40 mm, tloušťka stěny 1,8 mm, DN 40</t>
  </si>
  <si>
    <t>800-721</t>
  </si>
  <si>
    <t>včetně tvarovek, objímek. Bez zednických výpomocí.</t>
  </si>
  <si>
    <t>721194104R00</t>
  </si>
  <si>
    <t>Zřízení přípojek na potrubí D 40 mm</t>
  </si>
  <si>
    <t>vyvedení a upevnění odpadních výpustek,</t>
  </si>
  <si>
    <t>721176108RZ3</t>
  </si>
  <si>
    <t>Potrubí pro odvod kondenzátu D 20 mm</t>
  </si>
  <si>
    <t>Potrubí kondenzátu o průměru 20 nebo 25 mm je z tvrzeného PVC o standartní délce 2m:</t>
  </si>
  <si>
    <t>• UV odolné - barevně stálé,</t>
  </si>
  <si>
    <t>• Související zboží - tvarovky : kolena 45°, kolena 90°, spojky a T kusy jsou opatřeny těsnícím O kroužkem.</t>
  </si>
  <si>
    <t>• Montáž je jednoduchá, rychlá a čistá. Není potřeba lepidla, ani svářečky.</t>
  </si>
  <si>
    <t>• Spoje se dají jednoduše rozebrat a zase složit.</t>
  </si>
  <si>
    <t>• Pro připevnění na stěnu se dodávají příchytky.</t>
  </si>
  <si>
    <t>721194101RZ3</t>
  </si>
  <si>
    <t>Vyvedení odpadních výpustek PVC 20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</si>
  <si>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</si>
  <si>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</si>
  <si>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</si>
  <si>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728112112R00</t>
  </si>
  <si>
    <t>Montáž potrubí plechového kruhového do průměru d 200 mm</t>
  </si>
  <si>
    <t>800-728</t>
  </si>
  <si>
    <t>728314121R00</t>
  </si>
  <si>
    <t>Montáž protidešťové žaluzie do kruhového potrubí, do průměru d 300 mm</t>
  </si>
  <si>
    <t>728415122R00</t>
  </si>
  <si>
    <t>Mřížky, regulátory montáž kruhové větrací nebo ventilační mřížky,  , do průměru d 200 mm</t>
  </si>
  <si>
    <t>42981421.RZ3</t>
  </si>
  <si>
    <t>Trouba PZ stáčená do d200</t>
  </si>
  <si>
    <t>998728201R00</t>
  </si>
  <si>
    <t>Přesun hmot pro vzduchotechniku v objektech výšky do 6 m</t>
  </si>
  <si>
    <t>767995101R00</t>
  </si>
  <si>
    <t>Výroba a montáž atypických kovovových doplňků staveb hmotnosti do 5 kg</t>
  </si>
  <si>
    <t>kg</t>
  </si>
  <si>
    <t>800-767</t>
  </si>
  <si>
    <t>Závěsy pro venkovní jednotky.</t>
  </si>
  <si>
    <t>767999905RZ3</t>
  </si>
  <si>
    <t>Žárové zinkování kovových konstrukcí</t>
  </si>
  <si>
    <t>998767201R00</t>
  </si>
  <si>
    <t>Přesun hmot pro kovové stavební doplňk. konstrukce v objektech výšky do 6 m</t>
  </si>
  <si>
    <t>240050501RZ3</t>
  </si>
  <si>
    <t>Mtž kondenzační jednotky chladící venkovní</t>
  </si>
  <si>
    <t>POL1_9</t>
  </si>
  <si>
    <t>240050505RZ3</t>
  </si>
  <si>
    <t>Mtž vnitřní jednotky chladící do podhledu</t>
  </si>
  <si>
    <t>240050540RZ3</t>
  </si>
  <si>
    <t>Doplnění chladiva R410A</t>
  </si>
  <si>
    <t>340923143RZ3</t>
  </si>
  <si>
    <t>Vakuování chlad.systému, tlak zkouška, vč.zaučení obsluhy</t>
  </si>
  <si>
    <t>hod</t>
  </si>
  <si>
    <t>733164101RZ3</t>
  </si>
  <si>
    <t>Montáž potrubí z měděných trubek D 6 - 12 mm, s izolací</t>
  </si>
  <si>
    <t>19631320.RZ3</t>
  </si>
  <si>
    <t>Trubka měděná předizolovaná CU 6,35x0,8</t>
  </si>
  <si>
    <t>19631325.RZ3</t>
  </si>
  <si>
    <t>Trubka měděná předizolovaná CU 9,52x0,8</t>
  </si>
  <si>
    <t>272533705RZ3</t>
  </si>
  <si>
    <t>Sada antivibrační - silentblok 4 ks</t>
  </si>
  <si>
    <t>soubor</t>
  </si>
  <si>
    <t>28377788RZ3</t>
  </si>
  <si>
    <t>Páska samolepÍcí 10m/ks pro izolaci</t>
  </si>
  <si>
    <t>ks</t>
  </si>
  <si>
    <t>429172006.RZ3</t>
  </si>
  <si>
    <t>Vnitřní chladící jednotka kazetová - 3,5 kW</t>
  </si>
  <si>
    <t>POL3_9</t>
  </si>
  <si>
    <t>VNITŘNÍ CHLADÍCÍ JEDNOTKA NÁSTĚNNÁ</t>
  </si>
  <si>
    <t>AKUSTICKÝ TLAK 22-39 dB, ROZMĚR 696x251x190mm, ODVLHČENÍ 0,6 l/hod.</t>
  </si>
  <si>
    <t>Dálkové ovládání.</t>
  </si>
  <si>
    <t>8</t>
  </si>
  <si>
    <t>Venkovní kondenzační jednotka 6,1kW, multisplit pro 2-3 vnitřní jednotky</t>
  </si>
  <si>
    <t>CHLADÍCÍ VÝKON 6,1 kW, PŘÍKON CHLAZENÍ 1,5kW, 230 V/ 50Hz, tř.A++</t>
  </si>
  <si>
    <t>PRŮTOK VZDUCHU 3.800 m3//h, VÁHA 47,5 kg,</t>
  </si>
  <si>
    <t>AKUSTICKÝ TLAK 58 dB, ROZMĚR 964x660x402mm,</t>
  </si>
  <si>
    <t>CHLADÍCÍ VÝKON 2,2 kW, 230 V/ 50Hz,</t>
  </si>
  <si>
    <t>PRŮTOK VZDUCHU 250-520 m3//h, HMOT. 7,5 kg,</t>
  </si>
  <si>
    <t>411387531R00</t>
  </si>
  <si>
    <t xml:space="preserve">Zabetonování otvorů do 0,25 m2 ve stropech železobetonových a tvárnicových a v klenbách cihelných nebo betonových </t>
  </si>
  <si>
    <t>včetně bednění, odbednění a výztuže (s dodáním hmot),</t>
  </si>
  <si>
    <t>kanalizace : 2</t>
  </si>
  <si>
    <t>vodovod : 2</t>
  </si>
  <si>
    <t>612403399RT2</t>
  </si>
  <si>
    <t>Hrubá výplň rýh ve stěnách, jakoukoliv maltou maltou ze suchých směsí  jakékoliv šířky</t>
  </si>
  <si>
    <t>624601130RZ3</t>
  </si>
  <si>
    <t>Tmelení spár do 10 mm - vodotěsný pružný tmel</t>
  </si>
  <si>
    <t>4,3</t>
  </si>
  <si>
    <t>970041060R00</t>
  </si>
  <si>
    <t>Jádrové vrtání, kruhové prostupy v prostém betonu jádrové vrtání , do D 60 mm</t>
  </si>
  <si>
    <t>vývrt do kameninové roury</t>
  </si>
  <si>
    <t>970041100R00</t>
  </si>
  <si>
    <t>Jádrové vrtání, kruhové prostupy v prostém betonu jádrové vrtání , do D 100 mm</t>
  </si>
  <si>
    <t>0,15</t>
  </si>
  <si>
    <t>972054141R00</t>
  </si>
  <si>
    <t>Vybourání otvorů ve stropech nebo klenbách železobetonových plochy do 0,0225 m2, tloušťky do 150 mm</t>
  </si>
  <si>
    <t>bez odstranění podlahy a násypu,</t>
  </si>
  <si>
    <t>kanal. tl.30 cm : 2</t>
  </si>
  <si>
    <t>vodovod tl.30 cm : 2</t>
  </si>
  <si>
    <t>974031144R00</t>
  </si>
  <si>
    <t>Vysekání rýh v jakémkoliv zdivu cihelném v ploše  do hloubky 70 mm, šířky do 150 mm</t>
  </si>
  <si>
    <t>20</t>
  </si>
  <si>
    <t>974031153R00</t>
  </si>
  <si>
    <t>Vysekání rýh v jakémkoliv zdivu cihelném v ploše  do hloubky 100 mm, šířky do 100 mm</t>
  </si>
  <si>
    <t>10</t>
  </si>
  <si>
    <t>999281105R00</t>
  </si>
  <si>
    <t xml:space="preserve">Přesun hmot pro opravy a údržbu objektů pro opravy a údržbu dosavadních objektů včetně vnějších plášťů  výšky do 6 m,  </t>
  </si>
  <si>
    <t>722181212RT7</t>
  </si>
  <si>
    <t>Izolace vodovodního potrubí návleková z trubic z pěnového polyetylenu, tloušťka stěny 9 mm, d 22 mm</t>
  </si>
  <si>
    <t>Termoizolační trubice z pěnového polyetylenu s uzavřenou buněčnou strukturou.</t>
  </si>
  <si>
    <t>28</t>
  </si>
  <si>
    <t>722181212RT8</t>
  </si>
  <si>
    <t>Izolace vodovodního potrubí návleková z trubic z pěnového polyetylenu, tloušťka stěny 9 mm, d 25 mm</t>
  </si>
  <si>
    <t>998713201R00</t>
  </si>
  <si>
    <t>Přesun hmot pro izolace tepelné v objektech výšky do 6 m</t>
  </si>
  <si>
    <t>800-713</t>
  </si>
  <si>
    <t>721140935R00</t>
  </si>
  <si>
    <t>Opravy odpadního potrubí litinového přechod z plastových trub na litinu, DN 100</t>
  </si>
  <si>
    <t>721170905R00</t>
  </si>
  <si>
    <t>Opravy odpadního potrubí novodurového vsazení odbočky, D 50 mm</t>
  </si>
  <si>
    <t>721176103R00</t>
  </si>
  <si>
    <t>Potrubí HT připojovací vnější průměr D 50 mm, tloušťka stěny 1,8 mm, DN 50</t>
  </si>
  <si>
    <t>12</t>
  </si>
  <si>
    <t>721176114R00</t>
  </si>
  <si>
    <t>Potrubí HT odpadní svislé vnější průměr D 75 mm, tloušťka stěny 1,9 mm, DN 70</t>
  </si>
  <si>
    <t>721194105R00</t>
  </si>
  <si>
    <t>Zřízení přípojek na potrubí D 50 mm</t>
  </si>
  <si>
    <t>721290111R00</t>
  </si>
  <si>
    <t>Zkouška těsnosti kanalizace v objektech vodou, DN 125</t>
  </si>
  <si>
    <t>40</t>
  </si>
  <si>
    <t>POL1_1002</t>
  </si>
  <si>
    <t>721300829RZ3</t>
  </si>
  <si>
    <t>Plstěná izolační omotávka odpadního potrubí</t>
  </si>
  <si>
    <t>11132956.RZ3</t>
  </si>
  <si>
    <t>Mazací prostředek (balení 5 kg)</t>
  </si>
  <si>
    <t>POL3_1</t>
  </si>
  <si>
    <t>722170801R00</t>
  </si>
  <si>
    <t>Demontáž potrubí z trubek z PH tlakových do D 32 mm</t>
  </si>
  <si>
    <t>722178711R00</t>
  </si>
  <si>
    <t>Potrubí vícevrstvé PP-RCT/ PP-RCT+BF/ PP-RCT, D 20 mm, s 2,8 mm, S 3,2, polyfúzně svařované</t>
  </si>
  <si>
    <t>včetně tvarovek, bez zednických výpomocí</t>
  </si>
  <si>
    <t>stlačený vzduch : 20</t>
  </si>
  <si>
    <t>722178712R00</t>
  </si>
  <si>
    <t>Potrubí vícevrstvé PP-RCT/ PP-RCT+BF/ PP-RCT, D 25 mm, s 3,5 mm, S 3,2, polyfúzně svařované</t>
  </si>
  <si>
    <t>722190401R00</t>
  </si>
  <si>
    <t>Vyvedení a upevnění výpustek DN 15</t>
  </si>
  <si>
    <t>722280107R00</t>
  </si>
  <si>
    <t>Tlaková zkouška vodovodního potrubí přes DN 32 do DN 40</t>
  </si>
  <si>
    <t>55110061.RZZ</t>
  </si>
  <si>
    <t>Hadice FLEXI sanitární (9x13) 40 cm</t>
  </si>
  <si>
    <t>998722201R00</t>
  </si>
  <si>
    <t>Přesun hmot pro vnitřní vodovod v objektech výšky do 6 m</t>
  </si>
  <si>
    <t>725820801R00</t>
  </si>
  <si>
    <t>Demontáž baterií nástěnných do G 3/4"</t>
  </si>
  <si>
    <t>725860811R00</t>
  </si>
  <si>
    <t>Demontáž zápachových uzávěrek pro zařiz. předměty jednoduchých</t>
  </si>
  <si>
    <t>725814101RZZ</t>
  </si>
  <si>
    <t>Ventil rohový s filtrem DN 15 x DN 10</t>
  </si>
  <si>
    <t>725869205RZ3</t>
  </si>
  <si>
    <t>Montáž uzávěrek zápach.dřez.jednoduchý D 50</t>
  </si>
  <si>
    <t>55145041</t>
  </si>
  <si>
    <t>Baterie směšovací páková; použití: dřez; typ: stojánkový; materiál: mosaz; povrchová úprava: chrom</t>
  </si>
  <si>
    <t>998725201R00</t>
  </si>
  <si>
    <t>Přesun hmot pro zařizovací předměty v objektech výšky do 6 m</t>
  </si>
  <si>
    <t>28654330.C</t>
  </si>
  <si>
    <t>Ventil přímý plastový d 20 mm PPR, s výpustí</t>
  </si>
  <si>
    <t>5512001441.RZZ</t>
  </si>
  <si>
    <t>Šroubení mosazné 1/2"</t>
  </si>
  <si>
    <t>998734201R00</t>
  </si>
  <si>
    <t>Přesun hmot pro armatury v objektech výšky do 6 m</t>
  </si>
  <si>
    <t>800-731</t>
  </si>
  <si>
    <t>Hrubá výplň rýh ve stěnách maltou</t>
  </si>
  <si>
    <t>(4,6*0,1)+(10,5*0,15)</t>
  </si>
  <si>
    <t>411387530RZ3</t>
  </si>
  <si>
    <t>Zabetonování otvorů 0,0225 m2 ve stropech</t>
  </si>
  <si>
    <t>plochy do 0,0225 m2, tloušťky do 150 mm</t>
  </si>
  <si>
    <t>tl.30 : 4</t>
  </si>
  <si>
    <t>974031143R00</t>
  </si>
  <si>
    <t>do hloubky 70 mm, šířky do 100 mm</t>
  </si>
  <si>
    <t>do hloubky 100 mm, šířky do 150 mm</t>
  </si>
  <si>
    <t>Přesun hmot pro opravy a údržbu do výšky 6 m</t>
  </si>
  <si>
    <t>722181212RT5</t>
  </si>
  <si>
    <t>Izolace návleková tl. stěny 9 mm, vnitřní průměr 15 mm</t>
  </si>
  <si>
    <t>722181212RT6</t>
  </si>
  <si>
    <t>z trubic z pěnového polyetylenu, tloušťka stěny 9 mm, d 18 mm</t>
  </si>
  <si>
    <t>722181224RT9</t>
  </si>
  <si>
    <t>z trubic z pěnového polyetylenu s povrchovou ochrannou hliníkovou fólií zesílenou sklorohoží 5x5 mm, tloušťka stěny 20 mm, d 28 mm</t>
  </si>
  <si>
    <t>Al folie se sklorohoží</t>
  </si>
  <si>
    <t>24</t>
  </si>
  <si>
    <t>Přesun hmot pro izolace tepelné, výšky do 6 m</t>
  </si>
  <si>
    <t>230040026R00</t>
  </si>
  <si>
    <t>Zhotovení vnějšího závitu "G", DN 1"</t>
  </si>
  <si>
    <t>733110803R00</t>
  </si>
  <si>
    <t>Demontáž potrubí ocelového závitového do DN 15</t>
  </si>
  <si>
    <t>733110806R00</t>
  </si>
  <si>
    <t>Demontáž potrubí ocelového závitového do DN 15-32</t>
  </si>
  <si>
    <t>21</t>
  </si>
  <si>
    <t>733163102R00</t>
  </si>
  <si>
    <t>Potrubí z měděných trubek vytápění D 15 x 1,0 mm</t>
  </si>
  <si>
    <t>7+1+1+1</t>
  </si>
  <si>
    <t>733163103R00</t>
  </si>
  <si>
    <t>pájení pomocí kapilárních pájecích tvarovek, D 18 mm, s 1,0 mm</t>
  </si>
  <si>
    <t>733163105R00</t>
  </si>
  <si>
    <t>pájení pomocí kapilárních pájecích tvarovek, D 28 mm, s 1,5 mm</t>
  </si>
  <si>
    <t>733191923R00</t>
  </si>
  <si>
    <t>Navaření odbočky na potrubí,DN odbočky 15</t>
  </si>
  <si>
    <t>998733201R00</t>
  </si>
  <si>
    <t>Přesun hmot pro rozvody potrubí, výšky do 6 m</t>
  </si>
  <si>
    <t>904      R02</t>
  </si>
  <si>
    <t>Hzs-zkoušky v ramci montaz.praci, Topná zkouška</t>
  </si>
  <si>
    <t>HZS</t>
  </si>
  <si>
    <t>POL10_0</t>
  </si>
  <si>
    <t>734261401RZ3</t>
  </si>
  <si>
    <t>Arm roh,přím, G1/2x15 EK přípoj radiátoru VK, vč.montáže</t>
  </si>
  <si>
    <t>734261409T00</t>
  </si>
  <si>
    <t>Mtž - spoj eurokonus 15, vč.materiálu</t>
  </si>
  <si>
    <t>734291973R00</t>
  </si>
  <si>
    <t>ovládání termostatických ventilů termostatické V 4260</t>
  </si>
  <si>
    <t>RTS 23/ II</t>
  </si>
  <si>
    <t>551200027</t>
  </si>
  <si>
    <t>Ventil termostat. přímý EK x 1/2"</t>
  </si>
  <si>
    <t>551200110</t>
  </si>
  <si>
    <t>Šroubení regulační rohové EK x 1/2"</t>
  </si>
  <si>
    <t>5512001442.RZZ</t>
  </si>
  <si>
    <t>Šroubení mosazné 3/4"</t>
  </si>
  <si>
    <t>v objektech výšky do 6 m</t>
  </si>
  <si>
    <t>735159220R00</t>
  </si>
  <si>
    <t>Otopná tělesa panelová montáž dvouřadých, délky přes 1140 mm do 1500 mm, bez dodávky materiálu</t>
  </si>
  <si>
    <t>735000912R00</t>
  </si>
  <si>
    <t>vyregulování dvojregulačních ventilů a kohoutů s termostatickým ovládáním</t>
  </si>
  <si>
    <t>735151821R00</t>
  </si>
  <si>
    <t>dvouřadých, stavební délky do 1500 mm</t>
  </si>
  <si>
    <t>735191905R00</t>
  </si>
  <si>
    <t>otopných těles</t>
  </si>
  <si>
    <t>735191910RZ3</t>
  </si>
  <si>
    <t>Napuštění vody do otopného systému</t>
  </si>
  <si>
    <t>735291800R00</t>
  </si>
  <si>
    <t>otopných těles, registrů, konvektorů do odpadu</t>
  </si>
  <si>
    <t>48441500</t>
  </si>
  <si>
    <t>příslušenství k radiátorům konzola navrtávací; 15/120</t>
  </si>
  <si>
    <t>48460373.O</t>
  </si>
  <si>
    <t>Těleso otopné s přirozeným prouděním - deskové; materiál: uhlíková ocel; typ: 21; H = 600 mm; B = 80 mm; L = 1 200 mm; l = 546 mm; tepelný výkon (5...</t>
  </si>
  <si>
    <t>998735201R00</t>
  </si>
  <si>
    <t>Termoizolační trubice z pěnového polyetylenu s uzavřenou buněčnou strukturou, povrchová úprava</t>
  </si>
  <si>
    <t>612403381R00</t>
  </si>
  <si>
    <t>Hrubá výplň rýh ve stěnách, jakoukoliv maltou maltou ze suchých směsí  50 x 30 mm</t>
  </si>
  <si>
    <t>60</t>
  </si>
  <si>
    <t>50</t>
  </si>
  <si>
    <t>941955001R00</t>
  </si>
  <si>
    <t>Lešení lehké pracovní pomocné pomocné, o výšce lešeňové podlahy do 1,2 m</t>
  </si>
  <si>
    <t>20+20</t>
  </si>
  <si>
    <t>971033131R00</t>
  </si>
  <si>
    <t>Vybourání otvorů ve zdivu cihelném z jakýchkoliv cihel pálených  na jakoukoliv maltu vápenou nebo vápenocementovou, průměr profilu do 60 mm, tloušťky do 150 mm</t>
  </si>
  <si>
    <t>971033451R00</t>
  </si>
  <si>
    <t>Vybourání otvorů ve zdivu cihelném z jakýchkoliv cihel pálených  na jakoukoliv maltu vápenou nebo vápenocementovou, plochy do 0,25 m2, tloušťky do 450 mm</t>
  </si>
  <si>
    <t>Přechody mezi místnostmi a stropy</t>
  </si>
  <si>
    <t>973022241R00</t>
  </si>
  <si>
    <t>Vysekání výklenků a kapes ve zdivu z kamene kapes plochy do 0,1 m2, hloubky do 150 mm</t>
  </si>
  <si>
    <t>Součet z jednotlivých PD pro krabice,</t>
  </si>
  <si>
    <t>montáž : 38</t>
  </si>
  <si>
    <t>demontáž stare el : 24</t>
  </si>
  <si>
    <t>973022451R00</t>
  </si>
  <si>
    <t>Vysekání výklenků a kapes ve zdivu z kamene kapes plochy do 0,25 m2, hloubky do 300 mm</t>
  </si>
  <si>
    <t>RO3 : 1</t>
  </si>
  <si>
    <t>974031121R00</t>
  </si>
  <si>
    <t>Vysekání rýh v jakémkoliv zdivu cihelném v ploše  do hloubky 30 mm, šířky do 30 mm</t>
  </si>
  <si>
    <t>menší výseky ke spotřebičům spínače, světla</t>
  </si>
  <si>
    <t>k vyp : 20</t>
  </si>
  <si>
    <t>k zás : 40</t>
  </si>
  <si>
    <t>974031132R00</t>
  </si>
  <si>
    <t>Vysekání rýh v jakémkoliv zdivu cihelném v ploše  do hloubky 50 mm, šířky do 70 mm</t>
  </si>
  <si>
    <t>Svazky ve zdi</t>
  </si>
  <si>
    <t>přívod sklep : 50</t>
  </si>
  <si>
    <t>713551317R00</t>
  </si>
  <si>
    <t xml:space="preserve">Protipožární kabelové přepážky Protipožární kabelové ucpávky EI 120, do d 160 mm (140 x 140 mm) </t>
  </si>
  <si>
    <t>784402802R00</t>
  </si>
  <si>
    <t>Odstranění maleb oškrabáním, v místnostech přes 3,8 m do 5 m</t>
  </si>
  <si>
    <t>210010003RT1</t>
  </si>
  <si>
    <t>Montáž trubky ohebné, z PVC, uložené pod omítku, průměr 23 mm, mech.pevnost 125 N/5 cm, včetně dodávky materiálu</t>
  </si>
  <si>
    <t>RTS 18/ I</t>
  </si>
  <si>
    <t>pro datový rozvod : 110</t>
  </si>
  <si>
    <t>pro jiné : 40</t>
  </si>
  <si>
    <t>210010301RT1</t>
  </si>
  <si>
    <t>Montáž krabice plastové přístrojové, kruhové, o průměru 73 mm, hloubky 30 mm,  , do zdiva, bez zapojení, včetně dodávky</t>
  </si>
  <si>
    <t>Dle potřeby v provedení do náytku bezhalogenové nebo LK</t>
  </si>
  <si>
    <t>pro vyp : 5</t>
  </si>
  <si>
    <t>pro zás : 21</t>
  </si>
  <si>
    <t>pro zás EP : 3</t>
  </si>
  <si>
    <t>pro RJ45 : 5</t>
  </si>
  <si>
    <t>rezerva : 3</t>
  </si>
  <si>
    <t>210010322RT1</t>
  </si>
  <si>
    <t>Montáž krabice plastové rozvodné, kruhové, o průměru 73 mm, hloubky 42 mm, s víčkem a svorkovnicí, do zdiva, se zapojením, včetně dodávky</t>
  </si>
  <si>
    <t>rezerva pro větší odbočení včetně sv. typu wago</t>
  </si>
  <si>
    <t>210010351RT1</t>
  </si>
  <si>
    <t>Montáž krabice plastové rozvodné z lisovaného izolantu do 4 mm2 včetně dodávky, kruhové, o rozměru 124 x 124 mm, hloubky 50 mm, s víčkem,  ,  , včetně dodávky</t>
  </si>
  <si>
    <t>v krytí IP44, na venkovní účely do podhledu rezerva</t>
  </si>
  <si>
    <t>210100001R00</t>
  </si>
  <si>
    <t>Ukončení vodičů  v rozvaděči včetně zapojení a vodičové koncovky,  , průřez do 2,5 mm2</t>
  </si>
  <si>
    <t>RO3</t>
  </si>
  <si>
    <t>3x2,5 : 48</t>
  </si>
  <si>
    <t>3x1,5 : 18</t>
  </si>
  <si>
    <t>210100003R00</t>
  </si>
  <si>
    <t>Ukončení vodičů  v rozvaděči včetně zapojení a vodičové koncovky,  , průřez do 16 mm2</t>
  </si>
  <si>
    <t>SR34 : 5</t>
  </si>
  <si>
    <t>RO3 : 5</t>
  </si>
  <si>
    <t>SEBT : 2</t>
  </si>
  <si>
    <t>6CY SEBT : 11</t>
  </si>
  <si>
    <t>210110001R00</t>
  </si>
  <si>
    <t>Montáž spínače nástěnného pro prostředí obyčejné nebo vlhké včetně zapojení, jednopólového,  , řazení 1</t>
  </si>
  <si>
    <t>Stávající elinstalace</t>
  </si>
  <si>
    <t>210110004RT1</t>
  </si>
  <si>
    <t>Montáž spínače nástěnného pro prostředí obyčejné nebo vlhké včetně zapojení a dodávky spínače, střídavého,  , řazení 6</t>
  </si>
  <si>
    <t>210110041RT6</t>
  </si>
  <si>
    <t>Montáž spínače zapuštěného a polozapuštěného včetně zapojení, dodávky spínače, krytu a rámečku, jednopólového,  , řazení 1</t>
  </si>
  <si>
    <t>210110043RT6</t>
  </si>
  <si>
    <t>Montáž spínače zapuštěného a polozapuštěného včetně zapojení, dodávky spínače, krytu a rámečku, sériového,  , řazení 5</t>
  </si>
  <si>
    <t>210111011R00</t>
  </si>
  <si>
    <t xml:space="preserve">Montáž zásuvky domovní zapuštěné včetně zapojení,  , provedení 2P+PE,  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</si>
  <si>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</si>
  <si>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</si>
  <si>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210111014RT2</t>
  </si>
  <si>
    <t xml:space="preserve">Montáž zásuvky domovní zapuštěné včetně zapojení, včetně dodávky zásuvky dvojnásobné s ochrannými kolíky 16A/250VAC,  , provedení 2x (2P+PE),  </t>
  </si>
  <si>
    <t>dvouzásuvky</t>
  </si>
  <si>
    <t>210111031RT2</t>
  </si>
  <si>
    <t xml:space="preserve">Montáž zásuvky domovní v krabici včetně zapojení, venkovní, včetně dodávky zásuvky jednonásobné, s ochranným kolíkem, s víčkem,  , provedení 2P+PE,  </t>
  </si>
  <si>
    <t>IP44</t>
  </si>
  <si>
    <t>210120102RT7</t>
  </si>
  <si>
    <t>Montáž patrony pojistkové, nožové včetně dodávky pojistky, PH 0, 50 A</t>
  </si>
  <si>
    <t>do SR34</t>
  </si>
  <si>
    <t>210220003RT3</t>
  </si>
  <si>
    <t>Montáž uzemňovacího vedení na povrchu, včetně svorek upevnění a připojení, z profilů měděných  (Cu),  , včetně dodávky vodiče průřezu 6 mm2</t>
  </si>
  <si>
    <t>z SR34 do RO3</t>
  </si>
  <si>
    <t>do RO3 : 42</t>
  </si>
  <si>
    <t>do EP : 10</t>
  </si>
  <si>
    <t>210220003RZ1</t>
  </si>
  <si>
    <t>z R-EP, SEBT pro ordinaci</t>
  </si>
  <si>
    <t>210220321RT1</t>
  </si>
  <si>
    <t>Montáž svorky hromosvodové "Bernard" na potrubí, včetně dodávky svorky a Cu pásku (bez vodiče a připoj. vod.)</t>
  </si>
  <si>
    <t>SEBT</t>
  </si>
  <si>
    <t>210800106RT3</t>
  </si>
  <si>
    <t>Kabel CYKY 750 V 3x2,5 mm2 uložený pod omítkou, včetně dodávky kabelu 3Cx2,5</t>
  </si>
  <si>
    <t>RTS 13/ II</t>
  </si>
  <si>
    <t>J1-J15 : 300</t>
  </si>
  <si>
    <t>210800105RT1</t>
  </si>
  <si>
    <t>Montáž kabelu CYKY 750 V, 3 x 1,5 mm2, uloženého pod omítkou, včetně dodávky kabelu</t>
  </si>
  <si>
    <t>J19,20,21 : 130</t>
  </si>
  <si>
    <t>prořez : 20</t>
  </si>
  <si>
    <t>210800114RT2</t>
  </si>
  <si>
    <t>Montáž kabelu CYKY 750 V, 4 x 25 mm2, uloženého pod omítkou, včetně dodávky kabelu</t>
  </si>
  <si>
    <t>včetně prořezu</t>
  </si>
  <si>
    <t>210110018RZ1</t>
  </si>
  <si>
    <t>Mtž ovládače nástěn O-1</t>
  </si>
  <si>
    <t>Pro Rtg - dodávka Rtg</t>
  </si>
  <si>
    <t>210110072RZ1</t>
  </si>
  <si>
    <t>Autonomní hlásič EPS, včetně dodávky</t>
  </si>
  <si>
    <t>210110512RZ1</t>
  </si>
  <si>
    <t>Spínač páčkový 16A s krabicí, včetně dodávky</t>
  </si>
  <si>
    <t>210111014RZ1</t>
  </si>
  <si>
    <t>Zásuvka domovní zapuštěná - provedení s SPD, vč. dodávky 2-zásuvky</t>
  </si>
  <si>
    <t>210111025RZ1</t>
  </si>
  <si>
    <t>Mtž zásuvka EP ekvipotenciál, včetně dodávky+ rám +kryt</t>
  </si>
  <si>
    <t>210190003RZ1</t>
  </si>
  <si>
    <t>Montáž celoplechových rozvodnic do váhy 100 kg, včetně dodávky RH</t>
  </si>
  <si>
    <t>Kompletní montáž a dodávka RO3 , jeho osazení + výbava dle PD+ dodávka</t>
  </si>
  <si>
    <t>výbava včetně rezerv dle PD</t>
  </si>
  <si>
    <t>210190009RZ1</t>
  </si>
  <si>
    <t>Mtž rozvodnic R-EP, včetně dodávky R(SEBT)</t>
  </si>
  <si>
    <t>Kompletní osazení dodávka dle PD</t>
  </si>
  <si>
    <t>210200006RZ2</t>
  </si>
  <si>
    <t>Svítidlo - montáž</t>
  </si>
  <si>
    <t>včetně demontáže</t>
  </si>
  <si>
    <t>demontáž : 8</t>
  </si>
  <si>
    <t>15</t>
  </si>
  <si>
    <t>211900024RZ1</t>
  </si>
  <si>
    <t>Příplatek za manipulaci s kabelem</t>
  </si>
  <si>
    <t>Veškeré manipulace s kabelem, rozvinutí protahování aj. práce navýšení</t>
  </si>
  <si>
    <t>34211020RZ1</t>
  </si>
  <si>
    <t>JIný režijní materiál</t>
  </si>
  <si>
    <t>Sádra , hřeby, vruty , kabely od vypínačů k + kopoflex do podlahy aj.</t>
  </si>
  <si>
    <t>34561401</t>
  </si>
  <si>
    <t xml:space="preserve">svorka spojovací krabicová řady 273 se zásuvným svorkovým spojem pro plné vodiče, barva šedá, 5 svěrných míst </t>
  </si>
  <si>
    <t>34561406</t>
  </si>
  <si>
    <t>svorka spojovací krabicová řady 273 se zásuvným svorkovým spojem pro plné vodiče, barva šedá, 5c svěrných míst</t>
  </si>
  <si>
    <t>34561412</t>
  </si>
  <si>
    <t>svorka spojovací kompaktní 3 vodičová s páčkou</t>
  </si>
  <si>
    <t>345717RZ1</t>
  </si>
  <si>
    <t>Protipožární tmel</t>
  </si>
  <si>
    <t>na plochu 1m2</t>
  </si>
  <si>
    <t>220890202R00</t>
  </si>
  <si>
    <t>Revize</t>
  </si>
  <si>
    <t>h</t>
  </si>
  <si>
    <t>kompletní VRZ elektro</t>
  </si>
  <si>
    <t>měření  : 8</t>
  </si>
  <si>
    <t>zpracování : 8</t>
  </si>
  <si>
    <t>222280215R00</t>
  </si>
  <si>
    <t>Kabel UTP kat.6 v trubkách</t>
  </si>
  <si>
    <t>2x k RJ 45</t>
  </si>
  <si>
    <t>222290007R00</t>
  </si>
  <si>
    <t>Zásuvka 2xRJ45 UTP kat.6 pod omítku</t>
  </si>
  <si>
    <t>222290101R00</t>
  </si>
  <si>
    <t>Zásuvka 1xRJ45 UTP kat.5e na omítku</t>
  </si>
  <si>
    <t>Jiné práce a HW potřebný ke kompletaci dat. rozvodu</t>
  </si>
  <si>
    <t>222293011R00</t>
  </si>
  <si>
    <t>Kontrolní měření kabelu</t>
  </si>
  <si>
    <t>222293012R00</t>
  </si>
  <si>
    <t>Měření do protokolu</t>
  </si>
  <si>
    <t>220270102R00</t>
  </si>
  <si>
    <t>Rozvinutí a odměřění vodiče, šňůry</t>
  </si>
  <si>
    <t>Vždy 2x UTP</t>
  </si>
  <si>
    <t>220301026RZ1</t>
  </si>
  <si>
    <t>Demontáž lišt elektroinstalačních</t>
  </si>
  <si>
    <t>75</t>
  </si>
  <si>
    <t>371201305</t>
  </si>
  <si>
    <t>kabel UTP Elite, Cat6, venkovní PE+PVC, odolný proti UV záření</t>
  </si>
  <si>
    <t>371202013</t>
  </si>
  <si>
    <t>zásuvka datová 2xRJ45, bílá, montáž do instalačních krabic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</si>
</sst>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eUrXF/d271lD0VIJG2yFmWD/j6dXSjH6OQiIhyr19O3w3VgkP6i/m5lVE2X0SmvYvpd1lxIUoKDejf9up6WsWg==" saltValue="NxVppoITrdfq96e3tTMmY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37E5-312B-4E75-A2A2-1A0B7F02074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84</v>
      </c>
      <c r="C8" s="246" t="s">
        <v>85</v>
      </c>
      <c r="D8" s="231"/>
      <c r="E8" s="232"/>
      <c r="F8" s="233"/>
      <c r="G8" s="233">
        <f>SUMIF(AG9:AG15,"&lt;&gt;NOR",G9:G15)</f>
        <v>0</v>
      </c>
      <c r="H8" s="233"/>
      <c r="I8" s="233">
        <f>SUM(I9:I15)</f>
        <v>0</v>
      </c>
      <c r="J8" s="233"/>
      <c r="K8" s="233">
        <f>SUM(K9:K15)</f>
        <v>0</v>
      </c>
      <c r="L8" s="233"/>
      <c r="M8" s="233">
        <f>SUM(M9:M15)</f>
        <v>0</v>
      </c>
      <c r="N8" s="232"/>
      <c r="O8" s="232">
        <f>SUM(O9:O15)</f>
        <v>0.64</v>
      </c>
      <c r="P8" s="232"/>
      <c r="Q8" s="232">
        <f>SUM(Q9:Q15)</f>
        <v>0</v>
      </c>
      <c r="R8" s="233"/>
      <c r="S8" s="233"/>
      <c r="T8" s="234"/>
      <c r="U8" s="228"/>
      <c r="V8" s="228">
        <f>SUM(V9:V15)</f>
        <v>0</v>
      </c>
      <c r="W8" s="228"/>
      <c r="X8" s="228"/>
      <c r="Y8" s="228"/>
      <c r="AG8" t="s">
        <v>179</v>
      </c>
    </row>
    <row r="9" spans="1:60" outlineLevel="1" x14ac:dyDescent="0.2">
      <c r="A9" s="236">
        <v>1</v>
      </c>
      <c r="B9" s="237" t="s">
        <v>740</v>
      </c>
      <c r="C9" s="247" t="s">
        <v>741</v>
      </c>
      <c r="D9" s="238" t="s">
        <v>270</v>
      </c>
      <c r="E9" s="239">
        <v>80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2.5999999999999999E-3</v>
      </c>
      <c r="O9" s="239">
        <f>ROUND(E9*N9,2)</f>
        <v>0.21</v>
      </c>
      <c r="P9" s="239">
        <v>0</v>
      </c>
      <c r="Q9" s="239">
        <f>ROUND(E9*P9,2)</f>
        <v>0</v>
      </c>
      <c r="R9" s="241" t="s">
        <v>271</v>
      </c>
      <c r="S9" s="241" t="s">
        <v>242</v>
      </c>
      <c r="T9" s="242" t="s">
        <v>242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5" t="s">
        <v>486</v>
      </c>
      <c r="D10" s="255"/>
      <c r="E10" s="255"/>
      <c r="F10" s="255"/>
      <c r="G10" s="255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0" t="s">
        <v>742</v>
      </c>
      <c r="D11" s="226"/>
      <c r="E11" s="227">
        <v>60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194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0" t="s">
        <v>597</v>
      </c>
      <c r="D12" s="226"/>
      <c r="E12" s="227">
        <v>20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194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2</v>
      </c>
      <c r="B13" s="237" t="s">
        <v>488</v>
      </c>
      <c r="C13" s="247" t="s">
        <v>489</v>
      </c>
      <c r="D13" s="238" t="s">
        <v>270</v>
      </c>
      <c r="E13" s="239">
        <v>50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8.6599999999999993E-3</v>
      </c>
      <c r="O13" s="239">
        <f>ROUND(E13*N13,2)</f>
        <v>0.43</v>
      </c>
      <c r="P13" s="239">
        <v>0</v>
      </c>
      <c r="Q13" s="239">
        <f>ROUND(E13*P13,2)</f>
        <v>0</v>
      </c>
      <c r="R13" s="241" t="s">
        <v>271</v>
      </c>
      <c r="S13" s="241" t="s">
        <v>242</v>
      </c>
      <c r="T13" s="242" t="s">
        <v>242</v>
      </c>
      <c r="U13" s="221">
        <v>0</v>
      </c>
      <c r="V13" s="221">
        <f>ROUND(E13*U13,2)</f>
        <v>0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5" t="s">
        <v>486</v>
      </c>
      <c r="D14" s="255"/>
      <c r="E14" s="255"/>
      <c r="F14" s="255"/>
      <c r="G14" s="255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250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0" t="s">
        <v>743</v>
      </c>
      <c r="D15" s="226"/>
      <c r="E15" s="227">
        <v>50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194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9" t="s">
        <v>178</v>
      </c>
      <c r="B16" s="230" t="s">
        <v>94</v>
      </c>
      <c r="C16" s="246" t="s">
        <v>95</v>
      </c>
      <c r="D16" s="231"/>
      <c r="E16" s="232"/>
      <c r="F16" s="233"/>
      <c r="G16" s="233">
        <f>SUMIF(AG17:AG18,"&lt;&gt;NOR",G17:G18)</f>
        <v>0</v>
      </c>
      <c r="H16" s="233"/>
      <c r="I16" s="233">
        <f>SUM(I17:I18)</f>
        <v>0</v>
      </c>
      <c r="J16" s="233"/>
      <c r="K16" s="233">
        <f>SUM(K17:K18)</f>
        <v>0</v>
      </c>
      <c r="L16" s="233"/>
      <c r="M16" s="233">
        <f>SUM(M17:M18)</f>
        <v>0</v>
      </c>
      <c r="N16" s="232"/>
      <c r="O16" s="232">
        <f>SUM(O17:O18)</f>
        <v>0.05</v>
      </c>
      <c r="P16" s="232"/>
      <c r="Q16" s="232">
        <f>SUM(Q17:Q18)</f>
        <v>0</v>
      </c>
      <c r="R16" s="233"/>
      <c r="S16" s="233"/>
      <c r="T16" s="234"/>
      <c r="U16" s="228"/>
      <c r="V16" s="228">
        <f>SUM(V17:V18)</f>
        <v>0</v>
      </c>
      <c r="W16" s="228"/>
      <c r="X16" s="228"/>
      <c r="Y16" s="228"/>
      <c r="AG16" t="s">
        <v>179</v>
      </c>
    </row>
    <row r="17" spans="1:60" outlineLevel="1" x14ac:dyDescent="0.2">
      <c r="A17" s="236">
        <v>3</v>
      </c>
      <c r="B17" s="237" t="s">
        <v>744</v>
      </c>
      <c r="C17" s="247" t="s">
        <v>745</v>
      </c>
      <c r="D17" s="238" t="s">
        <v>247</v>
      </c>
      <c r="E17" s="239">
        <v>40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1.2099999999999999E-3</v>
      </c>
      <c r="O17" s="239">
        <f>ROUND(E17*N17,2)</f>
        <v>0.05</v>
      </c>
      <c r="P17" s="239">
        <v>0</v>
      </c>
      <c r="Q17" s="239">
        <f>ROUND(E17*P17,2)</f>
        <v>0</v>
      </c>
      <c r="R17" s="241" t="s">
        <v>315</v>
      </c>
      <c r="S17" s="241" t="s">
        <v>242</v>
      </c>
      <c r="T17" s="242" t="s">
        <v>242</v>
      </c>
      <c r="U17" s="221">
        <v>0</v>
      </c>
      <c r="V17" s="221">
        <f>ROUND(E17*U17,2)</f>
        <v>0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746</v>
      </c>
      <c r="D18" s="226"/>
      <c r="E18" s="227">
        <v>40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194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9" t="s">
        <v>178</v>
      </c>
      <c r="B19" s="230" t="s">
        <v>100</v>
      </c>
      <c r="C19" s="246" t="s">
        <v>101</v>
      </c>
      <c r="D19" s="231"/>
      <c r="E19" s="232"/>
      <c r="F19" s="233"/>
      <c r="G19" s="233">
        <f>SUMIF(AG20:AG42,"&lt;&gt;NOR",G20:G42)</f>
        <v>0</v>
      </c>
      <c r="H19" s="233"/>
      <c r="I19" s="233">
        <f>SUM(I20:I42)</f>
        <v>0</v>
      </c>
      <c r="J19" s="233"/>
      <c r="K19" s="233">
        <f>SUM(K20:K42)</f>
        <v>0</v>
      </c>
      <c r="L19" s="233"/>
      <c r="M19" s="233">
        <f>SUM(M20:M42)</f>
        <v>0</v>
      </c>
      <c r="N19" s="232"/>
      <c r="O19" s="232">
        <f>SUM(O20:O42)</f>
        <v>0.13999999999999999</v>
      </c>
      <c r="P19" s="232"/>
      <c r="Q19" s="232">
        <f>SUM(Q20:Q42)</f>
        <v>2.83</v>
      </c>
      <c r="R19" s="233"/>
      <c r="S19" s="233"/>
      <c r="T19" s="234"/>
      <c r="U19" s="228"/>
      <c r="V19" s="228">
        <f>SUM(V20:V42)</f>
        <v>0</v>
      </c>
      <c r="W19" s="228"/>
      <c r="X19" s="228"/>
      <c r="Y19" s="228"/>
      <c r="AG19" t="s">
        <v>179</v>
      </c>
    </row>
    <row r="20" spans="1:60" ht="22.5" outlineLevel="1" x14ac:dyDescent="0.2">
      <c r="A20" s="236">
        <v>4</v>
      </c>
      <c r="B20" s="237" t="s">
        <v>747</v>
      </c>
      <c r="C20" s="247" t="s">
        <v>748</v>
      </c>
      <c r="D20" s="238" t="s">
        <v>310</v>
      </c>
      <c r="E20" s="239">
        <v>10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1E-3</v>
      </c>
      <c r="Q20" s="239">
        <f>ROUND(E20*P20,2)</f>
        <v>0.01</v>
      </c>
      <c r="R20" s="241" t="s">
        <v>322</v>
      </c>
      <c r="S20" s="241" t="s">
        <v>242</v>
      </c>
      <c r="T20" s="242" t="s">
        <v>242</v>
      </c>
      <c r="U20" s="221">
        <v>0</v>
      </c>
      <c r="V20" s="221">
        <f>ROUND(E20*U20,2)</f>
        <v>0</v>
      </c>
      <c r="W20" s="221"/>
      <c r="X20" s="221" t="s">
        <v>185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5" t="s">
        <v>496</v>
      </c>
      <c r="D21" s="255"/>
      <c r="E21" s="255"/>
      <c r="F21" s="255"/>
      <c r="G21" s="255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250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0" t="s">
        <v>600</v>
      </c>
      <c r="D22" s="226"/>
      <c r="E22" s="227">
        <v>10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194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6">
        <v>5</v>
      </c>
      <c r="B23" s="237" t="s">
        <v>494</v>
      </c>
      <c r="C23" s="247" t="s">
        <v>495</v>
      </c>
      <c r="D23" s="238" t="s">
        <v>310</v>
      </c>
      <c r="E23" s="239">
        <v>10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6.7000000000000002E-4</v>
      </c>
      <c r="O23" s="239">
        <f>ROUND(E23*N23,2)</f>
        <v>0.01</v>
      </c>
      <c r="P23" s="239">
        <v>2E-3</v>
      </c>
      <c r="Q23" s="239">
        <f>ROUND(E23*P23,2)</f>
        <v>0.02</v>
      </c>
      <c r="R23" s="241" t="s">
        <v>322</v>
      </c>
      <c r="S23" s="241" t="s">
        <v>242</v>
      </c>
      <c r="T23" s="242" t="s">
        <v>242</v>
      </c>
      <c r="U23" s="221">
        <v>0</v>
      </c>
      <c r="V23" s="221">
        <f>ROUND(E23*U23,2)</f>
        <v>0</v>
      </c>
      <c r="W23" s="221"/>
      <c r="X23" s="221" t="s">
        <v>185</v>
      </c>
      <c r="Y23" s="221" t="s">
        <v>186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5" t="s">
        <v>496</v>
      </c>
      <c r="D24" s="255"/>
      <c r="E24" s="255"/>
      <c r="F24" s="255"/>
      <c r="G24" s="255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0" t="s">
        <v>600</v>
      </c>
      <c r="D25" s="226"/>
      <c r="E25" s="227">
        <v>10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194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36">
        <v>6</v>
      </c>
      <c r="B26" s="237" t="s">
        <v>749</v>
      </c>
      <c r="C26" s="247" t="s">
        <v>750</v>
      </c>
      <c r="D26" s="238" t="s">
        <v>310</v>
      </c>
      <c r="E26" s="239">
        <v>5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1.33E-3</v>
      </c>
      <c r="O26" s="239">
        <f>ROUND(E26*N26,2)</f>
        <v>0.01</v>
      </c>
      <c r="P26" s="239">
        <v>0.20699999999999999</v>
      </c>
      <c r="Q26" s="239">
        <f>ROUND(E26*P26,2)</f>
        <v>1.04</v>
      </c>
      <c r="R26" s="241" t="s">
        <v>322</v>
      </c>
      <c r="S26" s="241" t="s">
        <v>242</v>
      </c>
      <c r="T26" s="242" t="s">
        <v>242</v>
      </c>
      <c r="U26" s="221">
        <v>0</v>
      </c>
      <c r="V26" s="221">
        <f>ROUND(E26*U26,2)</f>
        <v>0</v>
      </c>
      <c r="W26" s="221"/>
      <c r="X26" s="221" t="s">
        <v>185</v>
      </c>
      <c r="Y26" s="221" t="s">
        <v>186</v>
      </c>
      <c r="Z26" s="210"/>
      <c r="AA26" s="210"/>
      <c r="AB26" s="210"/>
      <c r="AC26" s="210"/>
      <c r="AD26" s="210"/>
      <c r="AE26" s="210"/>
      <c r="AF26" s="210"/>
      <c r="AG26" s="210" t="s">
        <v>187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5" t="s">
        <v>496</v>
      </c>
      <c r="D27" s="255"/>
      <c r="E27" s="255"/>
      <c r="F27" s="255"/>
      <c r="G27" s="255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250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9" t="s">
        <v>751</v>
      </c>
      <c r="D28" s="244"/>
      <c r="E28" s="244"/>
      <c r="F28" s="244"/>
      <c r="G28" s="244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189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6">
        <v>7</v>
      </c>
      <c r="B29" s="237" t="s">
        <v>752</v>
      </c>
      <c r="C29" s="247" t="s">
        <v>753</v>
      </c>
      <c r="D29" s="238" t="s">
        <v>310</v>
      </c>
      <c r="E29" s="239">
        <v>62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8.9999999999999998E-4</v>
      </c>
      <c r="O29" s="239">
        <f>ROUND(E29*N29,2)</f>
        <v>0.06</v>
      </c>
      <c r="P29" s="239">
        <v>1.9E-2</v>
      </c>
      <c r="Q29" s="239">
        <f>ROUND(E29*P29,2)</f>
        <v>1.18</v>
      </c>
      <c r="R29" s="241" t="s">
        <v>322</v>
      </c>
      <c r="S29" s="241" t="s">
        <v>242</v>
      </c>
      <c r="T29" s="242" t="s">
        <v>242</v>
      </c>
      <c r="U29" s="221">
        <v>0</v>
      </c>
      <c r="V29" s="221">
        <f>ROUND(E29*U29,2)</f>
        <v>0</v>
      </c>
      <c r="W29" s="221"/>
      <c r="X29" s="221" t="s">
        <v>185</v>
      </c>
      <c r="Y29" s="221" t="s">
        <v>186</v>
      </c>
      <c r="Z29" s="210"/>
      <c r="AA29" s="210"/>
      <c r="AB29" s="210"/>
      <c r="AC29" s="210"/>
      <c r="AD29" s="210"/>
      <c r="AE29" s="210"/>
      <c r="AF29" s="210"/>
      <c r="AG29" s="210" t="s">
        <v>187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48" t="s">
        <v>754</v>
      </c>
      <c r="D30" s="243"/>
      <c r="E30" s="243"/>
      <c r="F30" s="243"/>
      <c r="G30" s="243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189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0" t="s">
        <v>755</v>
      </c>
      <c r="D31" s="226"/>
      <c r="E31" s="227">
        <v>38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194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0" t="s">
        <v>756</v>
      </c>
      <c r="D32" s="226"/>
      <c r="E32" s="227">
        <v>24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194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6">
        <v>8</v>
      </c>
      <c r="B33" s="237" t="s">
        <v>757</v>
      </c>
      <c r="C33" s="247" t="s">
        <v>758</v>
      </c>
      <c r="D33" s="238" t="s">
        <v>310</v>
      </c>
      <c r="E33" s="239">
        <v>1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9.1E-4</v>
      </c>
      <c r="O33" s="239">
        <f>ROUND(E33*N33,2)</f>
        <v>0</v>
      </c>
      <c r="P33" s="239">
        <v>0.123</v>
      </c>
      <c r="Q33" s="239">
        <f>ROUND(E33*P33,2)</f>
        <v>0.12</v>
      </c>
      <c r="R33" s="241" t="s">
        <v>322</v>
      </c>
      <c r="S33" s="241" t="s">
        <v>242</v>
      </c>
      <c r="T33" s="242" t="s">
        <v>242</v>
      </c>
      <c r="U33" s="221">
        <v>0</v>
      </c>
      <c r="V33" s="221">
        <f>ROUND(E33*U33,2)</f>
        <v>0</v>
      </c>
      <c r="W33" s="221"/>
      <c r="X33" s="221" t="s">
        <v>185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187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0" t="s">
        <v>759</v>
      </c>
      <c r="D34" s="226"/>
      <c r="E34" s="227">
        <v>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194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9</v>
      </c>
      <c r="B35" s="237" t="s">
        <v>760</v>
      </c>
      <c r="C35" s="247" t="s">
        <v>761</v>
      </c>
      <c r="D35" s="238" t="s">
        <v>270</v>
      </c>
      <c r="E35" s="239">
        <v>80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4.8999999999999998E-4</v>
      </c>
      <c r="O35" s="239">
        <f>ROUND(E35*N35,2)</f>
        <v>0.04</v>
      </c>
      <c r="P35" s="239">
        <v>2E-3</v>
      </c>
      <c r="Q35" s="239">
        <f>ROUND(E35*P35,2)</f>
        <v>0.16</v>
      </c>
      <c r="R35" s="241" t="s">
        <v>322</v>
      </c>
      <c r="S35" s="241" t="s">
        <v>242</v>
      </c>
      <c r="T35" s="242" t="s">
        <v>242</v>
      </c>
      <c r="U35" s="221">
        <v>0</v>
      </c>
      <c r="V35" s="221">
        <f>ROUND(E35*U35,2)</f>
        <v>0</v>
      </c>
      <c r="W35" s="221"/>
      <c r="X35" s="221" t="s">
        <v>185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187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48" t="s">
        <v>762</v>
      </c>
      <c r="D36" s="243"/>
      <c r="E36" s="243"/>
      <c r="F36" s="243"/>
      <c r="G36" s="243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189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0" t="s">
        <v>763</v>
      </c>
      <c r="D37" s="226"/>
      <c r="E37" s="227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194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0" t="s">
        <v>764</v>
      </c>
      <c r="D38" s="226"/>
      <c r="E38" s="227">
        <v>40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194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0" t="s">
        <v>597</v>
      </c>
      <c r="D39" s="226"/>
      <c r="E39" s="227">
        <v>20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194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10</v>
      </c>
      <c r="B40" s="237" t="s">
        <v>765</v>
      </c>
      <c r="C40" s="247" t="s">
        <v>766</v>
      </c>
      <c r="D40" s="238" t="s">
        <v>270</v>
      </c>
      <c r="E40" s="239">
        <v>50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4.8999999999999998E-4</v>
      </c>
      <c r="O40" s="239">
        <f>ROUND(E40*N40,2)</f>
        <v>0.02</v>
      </c>
      <c r="P40" s="239">
        <v>6.0000000000000001E-3</v>
      </c>
      <c r="Q40" s="239">
        <f>ROUND(E40*P40,2)</f>
        <v>0.3</v>
      </c>
      <c r="R40" s="241" t="s">
        <v>322</v>
      </c>
      <c r="S40" s="241" t="s">
        <v>242</v>
      </c>
      <c r="T40" s="242" t="s">
        <v>242</v>
      </c>
      <c r="U40" s="221">
        <v>0</v>
      </c>
      <c r="V40" s="221">
        <f>ROUND(E40*U40,2)</f>
        <v>0</v>
      </c>
      <c r="W40" s="221"/>
      <c r="X40" s="221" t="s">
        <v>185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187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48" t="s">
        <v>767</v>
      </c>
      <c r="D41" s="243"/>
      <c r="E41" s="243"/>
      <c r="F41" s="243"/>
      <c r="G41" s="243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189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0" t="s">
        <v>768</v>
      </c>
      <c r="D42" s="226"/>
      <c r="E42" s="227">
        <v>50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194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9" t="s">
        <v>178</v>
      </c>
      <c r="B43" s="230" t="s">
        <v>102</v>
      </c>
      <c r="C43" s="246" t="s">
        <v>103</v>
      </c>
      <c r="D43" s="231"/>
      <c r="E43" s="232"/>
      <c r="F43" s="233"/>
      <c r="G43" s="233">
        <f>SUMIF(AG44:AG45,"&lt;&gt;NOR",G44:G45)</f>
        <v>0</v>
      </c>
      <c r="H43" s="233"/>
      <c r="I43" s="233">
        <f>SUM(I44:I45)</f>
        <v>0</v>
      </c>
      <c r="J43" s="233"/>
      <c r="K43" s="233">
        <f>SUM(K44:K45)</f>
        <v>0</v>
      </c>
      <c r="L43" s="233"/>
      <c r="M43" s="233">
        <f>SUM(M44:M45)</f>
        <v>0</v>
      </c>
      <c r="N43" s="232"/>
      <c r="O43" s="232">
        <f>SUM(O44:O45)</f>
        <v>0</v>
      </c>
      <c r="P43" s="232"/>
      <c r="Q43" s="232">
        <f>SUM(Q44:Q45)</f>
        <v>0</v>
      </c>
      <c r="R43" s="233"/>
      <c r="S43" s="233"/>
      <c r="T43" s="234"/>
      <c r="U43" s="228"/>
      <c r="V43" s="228">
        <f>SUM(V44:V45)</f>
        <v>0</v>
      </c>
      <c r="W43" s="228"/>
      <c r="X43" s="228"/>
      <c r="Y43" s="228"/>
      <c r="AG43" t="s">
        <v>179</v>
      </c>
    </row>
    <row r="44" spans="1:60" ht="22.5" outlineLevel="1" x14ac:dyDescent="0.2">
      <c r="A44" s="236">
        <v>11</v>
      </c>
      <c r="B44" s="237" t="s">
        <v>601</v>
      </c>
      <c r="C44" s="247" t="s">
        <v>602</v>
      </c>
      <c r="D44" s="238" t="s">
        <v>301</v>
      </c>
      <c r="E44" s="239">
        <v>1.2377499999999999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41" t="s">
        <v>271</v>
      </c>
      <c r="S44" s="241" t="s">
        <v>242</v>
      </c>
      <c r="T44" s="242" t="s">
        <v>242</v>
      </c>
      <c r="U44" s="221">
        <v>0</v>
      </c>
      <c r="V44" s="221">
        <f>ROUND(E44*U44,2)</f>
        <v>0</v>
      </c>
      <c r="W44" s="221"/>
      <c r="X44" s="221" t="s">
        <v>185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187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5" t="s">
        <v>349</v>
      </c>
      <c r="D45" s="255"/>
      <c r="E45" s="255"/>
      <c r="F45" s="255"/>
      <c r="G45" s="255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250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29" t="s">
        <v>178</v>
      </c>
      <c r="B46" s="230" t="s">
        <v>106</v>
      </c>
      <c r="C46" s="246" t="s">
        <v>107</v>
      </c>
      <c r="D46" s="231"/>
      <c r="E46" s="232"/>
      <c r="F46" s="233"/>
      <c r="G46" s="233">
        <f>SUMIF(AG47:AG47,"&lt;&gt;NOR",G47:G47)</f>
        <v>0</v>
      </c>
      <c r="H46" s="233"/>
      <c r="I46" s="233">
        <f>SUM(I47:I47)</f>
        <v>0</v>
      </c>
      <c r="J46" s="233"/>
      <c r="K46" s="233">
        <f>SUM(K47:K47)</f>
        <v>0</v>
      </c>
      <c r="L46" s="233"/>
      <c r="M46" s="233">
        <f>SUM(M47:M47)</f>
        <v>0</v>
      </c>
      <c r="N46" s="232"/>
      <c r="O46" s="232">
        <f>SUM(O47:O47)</f>
        <v>0</v>
      </c>
      <c r="P46" s="232"/>
      <c r="Q46" s="232">
        <f>SUM(Q47:Q47)</f>
        <v>0</v>
      </c>
      <c r="R46" s="233"/>
      <c r="S46" s="233"/>
      <c r="T46" s="234"/>
      <c r="U46" s="228"/>
      <c r="V46" s="228">
        <f>SUM(V47:V47)</f>
        <v>0</v>
      </c>
      <c r="W46" s="228"/>
      <c r="X46" s="228"/>
      <c r="Y46" s="228"/>
      <c r="AG46" t="s">
        <v>179</v>
      </c>
    </row>
    <row r="47" spans="1:60" ht="22.5" outlineLevel="1" x14ac:dyDescent="0.2">
      <c r="A47" s="258">
        <v>12</v>
      </c>
      <c r="B47" s="259" t="s">
        <v>769</v>
      </c>
      <c r="C47" s="268" t="s">
        <v>770</v>
      </c>
      <c r="D47" s="260" t="s">
        <v>310</v>
      </c>
      <c r="E47" s="261">
        <v>2</v>
      </c>
      <c r="F47" s="262"/>
      <c r="G47" s="263">
        <f>ROUND(E47*F47,2)</f>
        <v>0</v>
      </c>
      <c r="H47" s="262"/>
      <c r="I47" s="263">
        <f>ROUND(E47*H47,2)</f>
        <v>0</v>
      </c>
      <c r="J47" s="262"/>
      <c r="K47" s="263">
        <f>ROUND(E47*J47,2)</f>
        <v>0</v>
      </c>
      <c r="L47" s="263">
        <v>21</v>
      </c>
      <c r="M47" s="263">
        <f>G47*(1+L47/100)</f>
        <v>0</v>
      </c>
      <c r="N47" s="261">
        <v>1.91E-3</v>
      </c>
      <c r="O47" s="261">
        <f>ROUND(E47*N47,2)</f>
        <v>0</v>
      </c>
      <c r="P47" s="261">
        <v>0</v>
      </c>
      <c r="Q47" s="261">
        <f>ROUND(E47*P47,2)</f>
        <v>0</v>
      </c>
      <c r="R47" s="263" t="s">
        <v>611</v>
      </c>
      <c r="S47" s="263" t="s">
        <v>242</v>
      </c>
      <c r="T47" s="264" t="s">
        <v>242</v>
      </c>
      <c r="U47" s="221">
        <v>0</v>
      </c>
      <c r="V47" s="221">
        <f>ROUND(E47*U47,2)</f>
        <v>0</v>
      </c>
      <c r="W47" s="221"/>
      <c r="X47" s="221" t="s">
        <v>185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353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229" t="s">
        <v>178</v>
      </c>
      <c r="B48" s="230" t="s">
        <v>136</v>
      </c>
      <c r="C48" s="246" t="s">
        <v>137</v>
      </c>
      <c r="D48" s="231"/>
      <c r="E48" s="232"/>
      <c r="F48" s="233"/>
      <c r="G48" s="233">
        <f>SUMIF(AG49:AG52,"&lt;&gt;NOR",G49:G52)</f>
        <v>0</v>
      </c>
      <c r="H48" s="233"/>
      <c r="I48" s="233">
        <f>SUM(I49:I52)</f>
        <v>0</v>
      </c>
      <c r="J48" s="233"/>
      <c r="K48" s="233">
        <f>SUM(K49:K52)</f>
        <v>0</v>
      </c>
      <c r="L48" s="233"/>
      <c r="M48" s="233">
        <f>SUM(M49:M52)</f>
        <v>0</v>
      </c>
      <c r="N48" s="232"/>
      <c r="O48" s="232">
        <f>SUM(O49:O52)</f>
        <v>0.03</v>
      </c>
      <c r="P48" s="232"/>
      <c r="Q48" s="232">
        <f>SUM(Q49:Q52)</f>
        <v>0</v>
      </c>
      <c r="R48" s="233"/>
      <c r="S48" s="233"/>
      <c r="T48" s="234"/>
      <c r="U48" s="228"/>
      <c r="V48" s="228">
        <f>SUM(V49:V52)</f>
        <v>0</v>
      </c>
      <c r="W48" s="228"/>
      <c r="X48" s="228"/>
      <c r="Y48" s="228"/>
      <c r="AG48" t="s">
        <v>179</v>
      </c>
    </row>
    <row r="49" spans="1:60" outlineLevel="1" x14ac:dyDescent="0.2">
      <c r="A49" s="258">
        <v>13</v>
      </c>
      <c r="B49" s="259" t="s">
        <v>771</v>
      </c>
      <c r="C49" s="268" t="s">
        <v>772</v>
      </c>
      <c r="D49" s="260" t="s">
        <v>247</v>
      </c>
      <c r="E49" s="261">
        <v>80</v>
      </c>
      <c r="F49" s="262"/>
      <c r="G49" s="263">
        <f>ROUND(E49*F49,2)</f>
        <v>0</v>
      </c>
      <c r="H49" s="262"/>
      <c r="I49" s="263">
        <f>ROUND(E49*H49,2)</f>
        <v>0</v>
      </c>
      <c r="J49" s="262"/>
      <c r="K49" s="263">
        <f>ROUND(E49*J49,2)</f>
        <v>0</v>
      </c>
      <c r="L49" s="263">
        <v>21</v>
      </c>
      <c r="M49" s="263">
        <f>G49*(1+L49/100)</f>
        <v>0</v>
      </c>
      <c r="N49" s="261">
        <v>0</v>
      </c>
      <c r="O49" s="261">
        <f>ROUND(E49*N49,2)</f>
        <v>0</v>
      </c>
      <c r="P49" s="261">
        <v>0</v>
      </c>
      <c r="Q49" s="261">
        <f>ROUND(E49*P49,2)</f>
        <v>0</v>
      </c>
      <c r="R49" s="263" t="s">
        <v>457</v>
      </c>
      <c r="S49" s="263" t="s">
        <v>242</v>
      </c>
      <c r="T49" s="264" t="s">
        <v>242</v>
      </c>
      <c r="U49" s="221">
        <v>0</v>
      </c>
      <c r="V49" s="221">
        <f>ROUND(E49*U49,2)</f>
        <v>0</v>
      </c>
      <c r="W49" s="221"/>
      <c r="X49" s="221" t="s">
        <v>185</v>
      </c>
      <c r="Y49" s="221" t="s">
        <v>186</v>
      </c>
      <c r="Z49" s="210"/>
      <c r="AA49" s="210"/>
      <c r="AB49" s="210"/>
      <c r="AC49" s="210"/>
      <c r="AD49" s="210"/>
      <c r="AE49" s="210"/>
      <c r="AF49" s="210"/>
      <c r="AG49" s="210" t="s">
        <v>353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8">
        <v>14</v>
      </c>
      <c r="B50" s="259" t="s">
        <v>458</v>
      </c>
      <c r="C50" s="268" t="s">
        <v>459</v>
      </c>
      <c r="D50" s="260" t="s">
        <v>247</v>
      </c>
      <c r="E50" s="261">
        <v>80</v>
      </c>
      <c r="F50" s="262"/>
      <c r="G50" s="263">
        <f>ROUND(E50*F50,2)</f>
        <v>0</v>
      </c>
      <c r="H50" s="262"/>
      <c r="I50" s="263">
        <f>ROUND(E50*H50,2)</f>
        <v>0</v>
      </c>
      <c r="J50" s="262"/>
      <c r="K50" s="263">
        <f>ROUND(E50*J50,2)</f>
        <v>0</v>
      </c>
      <c r="L50" s="263">
        <v>21</v>
      </c>
      <c r="M50" s="263">
        <f>G50*(1+L50/100)</f>
        <v>0</v>
      </c>
      <c r="N50" s="261">
        <v>5.0000000000000002E-5</v>
      </c>
      <c r="O50" s="261">
        <f>ROUND(E50*N50,2)</f>
        <v>0</v>
      </c>
      <c r="P50" s="261">
        <v>0</v>
      </c>
      <c r="Q50" s="261">
        <f>ROUND(E50*P50,2)</f>
        <v>0</v>
      </c>
      <c r="R50" s="263" t="s">
        <v>457</v>
      </c>
      <c r="S50" s="263" t="s">
        <v>242</v>
      </c>
      <c r="T50" s="264" t="s">
        <v>242</v>
      </c>
      <c r="U50" s="221">
        <v>0</v>
      </c>
      <c r="V50" s="221">
        <f>ROUND(E50*U50,2)</f>
        <v>0</v>
      </c>
      <c r="W50" s="221"/>
      <c r="X50" s="221" t="s">
        <v>185</v>
      </c>
      <c r="Y50" s="221" t="s">
        <v>186</v>
      </c>
      <c r="Z50" s="210"/>
      <c r="AA50" s="210"/>
      <c r="AB50" s="210"/>
      <c r="AC50" s="210"/>
      <c r="AD50" s="210"/>
      <c r="AE50" s="210"/>
      <c r="AF50" s="210"/>
      <c r="AG50" s="210" t="s">
        <v>353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6">
        <v>15</v>
      </c>
      <c r="B51" s="237" t="s">
        <v>460</v>
      </c>
      <c r="C51" s="247" t="s">
        <v>461</v>
      </c>
      <c r="D51" s="238" t="s">
        <v>247</v>
      </c>
      <c r="E51" s="239">
        <v>80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39">
        <v>3.2000000000000003E-4</v>
      </c>
      <c r="O51" s="239">
        <f>ROUND(E51*N51,2)</f>
        <v>0.03</v>
      </c>
      <c r="P51" s="239">
        <v>0</v>
      </c>
      <c r="Q51" s="239">
        <f>ROUND(E51*P51,2)</f>
        <v>0</v>
      </c>
      <c r="R51" s="241" t="s">
        <v>457</v>
      </c>
      <c r="S51" s="241" t="s">
        <v>242</v>
      </c>
      <c r="T51" s="242" t="s">
        <v>242</v>
      </c>
      <c r="U51" s="221">
        <v>0</v>
      </c>
      <c r="V51" s="221">
        <f>ROUND(E51*U51,2)</f>
        <v>0</v>
      </c>
      <c r="W51" s="221"/>
      <c r="X51" s="221" t="s">
        <v>185</v>
      </c>
      <c r="Y51" s="221" t="s">
        <v>186</v>
      </c>
      <c r="Z51" s="210"/>
      <c r="AA51" s="210"/>
      <c r="AB51" s="210"/>
      <c r="AC51" s="210"/>
      <c r="AD51" s="210"/>
      <c r="AE51" s="210"/>
      <c r="AF51" s="210"/>
      <c r="AG51" s="210" t="s">
        <v>353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48" t="s">
        <v>462</v>
      </c>
      <c r="D52" s="243"/>
      <c r="E52" s="243"/>
      <c r="F52" s="243"/>
      <c r="G52" s="243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189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29" t="s">
        <v>178</v>
      </c>
      <c r="B53" s="230" t="s">
        <v>138</v>
      </c>
      <c r="C53" s="246" t="s">
        <v>139</v>
      </c>
      <c r="D53" s="231"/>
      <c r="E53" s="232"/>
      <c r="F53" s="233"/>
      <c r="G53" s="233">
        <f>SUMIF(AG54:AG129,"&lt;&gt;NOR",G54:G129)</f>
        <v>0</v>
      </c>
      <c r="H53" s="233"/>
      <c r="I53" s="233">
        <f>SUM(I54:I129)</f>
        <v>0</v>
      </c>
      <c r="J53" s="233"/>
      <c r="K53" s="233">
        <f>SUM(K54:K129)</f>
        <v>0</v>
      </c>
      <c r="L53" s="233"/>
      <c r="M53" s="233">
        <f>SUM(M54:M129)</f>
        <v>0</v>
      </c>
      <c r="N53" s="232"/>
      <c r="O53" s="232">
        <f>SUM(O54:O129)</f>
        <v>0.33</v>
      </c>
      <c r="P53" s="232"/>
      <c r="Q53" s="232">
        <f>SUM(Q54:Q129)</f>
        <v>0</v>
      </c>
      <c r="R53" s="233"/>
      <c r="S53" s="233"/>
      <c r="T53" s="234"/>
      <c r="U53" s="228"/>
      <c r="V53" s="228">
        <f>SUM(V54:V129)</f>
        <v>0</v>
      </c>
      <c r="W53" s="228"/>
      <c r="X53" s="228"/>
      <c r="Y53" s="228"/>
      <c r="AG53" t="s">
        <v>179</v>
      </c>
    </row>
    <row r="54" spans="1:60" ht="22.5" outlineLevel="1" x14ac:dyDescent="0.2">
      <c r="A54" s="236">
        <v>16</v>
      </c>
      <c r="B54" s="237" t="s">
        <v>773</v>
      </c>
      <c r="C54" s="247" t="s">
        <v>774</v>
      </c>
      <c r="D54" s="238" t="s">
        <v>270</v>
      </c>
      <c r="E54" s="239">
        <v>150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6.0000000000000002E-5</v>
      </c>
      <c r="O54" s="239">
        <f>ROUND(E54*N54,2)</f>
        <v>0.01</v>
      </c>
      <c r="P54" s="239">
        <v>0</v>
      </c>
      <c r="Q54" s="239">
        <f>ROUND(E54*P54,2)</f>
        <v>0</v>
      </c>
      <c r="R54" s="241" t="s">
        <v>138</v>
      </c>
      <c r="S54" s="241" t="s">
        <v>775</v>
      </c>
      <c r="T54" s="242" t="s">
        <v>775</v>
      </c>
      <c r="U54" s="221">
        <v>0</v>
      </c>
      <c r="V54" s="221">
        <f>ROUND(E54*U54,2)</f>
        <v>0</v>
      </c>
      <c r="W54" s="221"/>
      <c r="X54" s="221" t="s">
        <v>185</v>
      </c>
      <c r="Y54" s="221" t="s">
        <v>186</v>
      </c>
      <c r="Z54" s="210"/>
      <c r="AA54" s="210"/>
      <c r="AB54" s="210"/>
      <c r="AC54" s="210"/>
      <c r="AD54" s="210"/>
      <c r="AE54" s="210"/>
      <c r="AF54" s="210"/>
      <c r="AG54" s="210" t="s">
        <v>541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50" t="s">
        <v>776</v>
      </c>
      <c r="D55" s="226"/>
      <c r="E55" s="227">
        <v>110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194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50" t="s">
        <v>777</v>
      </c>
      <c r="D56" s="226"/>
      <c r="E56" s="227">
        <v>40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194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36">
        <v>17</v>
      </c>
      <c r="B57" s="237" t="s">
        <v>778</v>
      </c>
      <c r="C57" s="247" t="s">
        <v>779</v>
      </c>
      <c r="D57" s="238" t="s">
        <v>310</v>
      </c>
      <c r="E57" s="239">
        <v>37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39">
        <v>2.0000000000000002E-5</v>
      </c>
      <c r="O57" s="239">
        <f>ROUND(E57*N57,2)</f>
        <v>0</v>
      </c>
      <c r="P57" s="239">
        <v>0</v>
      </c>
      <c r="Q57" s="239">
        <f>ROUND(E57*P57,2)</f>
        <v>0</v>
      </c>
      <c r="R57" s="241" t="s">
        <v>138</v>
      </c>
      <c r="S57" s="241" t="s">
        <v>242</v>
      </c>
      <c r="T57" s="242" t="s">
        <v>242</v>
      </c>
      <c r="U57" s="221">
        <v>0</v>
      </c>
      <c r="V57" s="221">
        <f>ROUND(E57*U57,2)</f>
        <v>0</v>
      </c>
      <c r="W57" s="221"/>
      <c r="X57" s="221" t="s">
        <v>185</v>
      </c>
      <c r="Y57" s="221" t="s">
        <v>186</v>
      </c>
      <c r="Z57" s="210"/>
      <c r="AA57" s="210"/>
      <c r="AB57" s="210"/>
      <c r="AC57" s="210"/>
      <c r="AD57" s="210"/>
      <c r="AE57" s="210"/>
      <c r="AF57" s="210"/>
      <c r="AG57" s="210" t="s">
        <v>541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48" t="s">
        <v>780</v>
      </c>
      <c r="D58" s="243"/>
      <c r="E58" s="243"/>
      <c r="F58" s="243"/>
      <c r="G58" s="243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189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50" t="s">
        <v>781</v>
      </c>
      <c r="D59" s="226"/>
      <c r="E59" s="227">
        <v>5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194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50" t="s">
        <v>782</v>
      </c>
      <c r="D60" s="226"/>
      <c r="E60" s="227">
        <v>21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194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50" t="s">
        <v>783</v>
      </c>
      <c r="D61" s="226"/>
      <c r="E61" s="227">
        <v>3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194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0" t="s">
        <v>784</v>
      </c>
      <c r="D62" s="226"/>
      <c r="E62" s="227">
        <v>5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194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50" t="s">
        <v>785</v>
      </c>
      <c r="D63" s="226"/>
      <c r="E63" s="227">
        <v>3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194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36">
        <v>18</v>
      </c>
      <c r="B64" s="237" t="s">
        <v>786</v>
      </c>
      <c r="C64" s="247" t="s">
        <v>787</v>
      </c>
      <c r="D64" s="238" t="s">
        <v>310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 t="s">
        <v>138</v>
      </c>
      <c r="S64" s="241" t="s">
        <v>242</v>
      </c>
      <c r="T64" s="242" t="s">
        <v>242</v>
      </c>
      <c r="U64" s="221">
        <v>0</v>
      </c>
      <c r="V64" s="221">
        <f>ROUND(E64*U64,2)</f>
        <v>0</v>
      </c>
      <c r="W64" s="221"/>
      <c r="X64" s="221" t="s">
        <v>185</v>
      </c>
      <c r="Y64" s="221" t="s">
        <v>186</v>
      </c>
      <c r="Z64" s="210"/>
      <c r="AA64" s="210"/>
      <c r="AB64" s="210"/>
      <c r="AC64" s="210"/>
      <c r="AD64" s="210"/>
      <c r="AE64" s="210"/>
      <c r="AF64" s="210"/>
      <c r="AG64" s="210" t="s">
        <v>541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48" t="s">
        <v>788</v>
      </c>
      <c r="D65" s="243"/>
      <c r="E65" s="243"/>
      <c r="F65" s="243"/>
      <c r="G65" s="243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189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36">
        <v>19</v>
      </c>
      <c r="B66" s="237" t="s">
        <v>789</v>
      </c>
      <c r="C66" s="247" t="s">
        <v>790</v>
      </c>
      <c r="D66" s="238" t="s">
        <v>310</v>
      </c>
      <c r="E66" s="239">
        <v>2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39">
        <v>3.2000000000000003E-4</v>
      </c>
      <c r="O66" s="239">
        <f>ROUND(E66*N66,2)</f>
        <v>0</v>
      </c>
      <c r="P66" s="239">
        <v>0</v>
      </c>
      <c r="Q66" s="239">
        <f>ROUND(E66*P66,2)</f>
        <v>0</v>
      </c>
      <c r="R66" s="241" t="s">
        <v>138</v>
      </c>
      <c r="S66" s="241" t="s">
        <v>242</v>
      </c>
      <c r="T66" s="242" t="s">
        <v>242</v>
      </c>
      <c r="U66" s="221">
        <v>0</v>
      </c>
      <c r="V66" s="221">
        <f>ROUND(E66*U66,2)</f>
        <v>0</v>
      </c>
      <c r="W66" s="221"/>
      <c r="X66" s="221" t="s">
        <v>185</v>
      </c>
      <c r="Y66" s="221" t="s">
        <v>186</v>
      </c>
      <c r="Z66" s="210"/>
      <c r="AA66" s="210"/>
      <c r="AB66" s="210"/>
      <c r="AC66" s="210"/>
      <c r="AD66" s="210"/>
      <c r="AE66" s="210"/>
      <c r="AF66" s="210"/>
      <c r="AG66" s="210" t="s">
        <v>541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48" t="s">
        <v>791</v>
      </c>
      <c r="D67" s="243"/>
      <c r="E67" s="243"/>
      <c r="F67" s="243"/>
      <c r="G67" s="243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189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36">
        <v>20</v>
      </c>
      <c r="B68" s="237" t="s">
        <v>792</v>
      </c>
      <c r="C68" s="247" t="s">
        <v>793</v>
      </c>
      <c r="D68" s="238" t="s">
        <v>310</v>
      </c>
      <c r="E68" s="239">
        <v>66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0</v>
      </c>
      <c r="O68" s="239">
        <f>ROUND(E68*N68,2)</f>
        <v>0</v>
      </c>
      <c r="P68" s="239">
        <v>0</v>
      </c>
      <c r="Q68" s="239">
        <f>ROUND(E68*P68,2)</f>
        <v>0</v>
      </c>
      <c r="R68" s="241" t="s">
        <v>138</v>
      </c>
      <c r="S68" s="241" t="s">
        <v>242</v>
      </c>
      <c r="T68" s="242" t="s">
        <v>242</v>
      </c>
      <c r="U68" s="221">
        <v>0</v>
      </c>
      <c r="V68" s="221">
        <f>ROUND(E68*U68,2)</f>
        <v>0</v>
      </c>
      <c r="W68" s="221"/>
      <c r="X68" s="221" t="s">
        <v>185</v>
      </c>
      <c r="Y68" s="221" t="s">
        <v>186</v>
      </c>
      <c r="Z68" s="210"/>
      <c r="AA68" s="210"/>
      <c r="AB68" s="210"/>
      <c r="AC68" s="210"/>
      <c r="AD68" s="210"/>
      <c r="AE68" s="210"/>
      <c r="AF68" s="210"/>
      <c r="AG68" s="210" t="s">
        <v>541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48" t="s">
        <v>794</v>
      </c>
      <c r="D69" s="243"/>
      <c r="E69" s="243"/>
      <c r="F69" s="243"/>
      <c r="G69" s="243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189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0" t="s">
        <v>795</v>
      </c>
      <c r="D70" s="226"/>
      <c r="E70" s="227">
        <v>48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194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50" t="s">
        <v>796</v>
      </c>
      <c r="D71" s="226"/>
      <c r="E71" s="227">
        <v>18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194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36">
        <v>21</v>
      </c>
      <c r="B72" s="237" t="s">
        <v>797</v>
      </c>
      <c r="C72" s="247" t="s">
        <v>798</v>
      </c>
      <c r="D72" s="238" t="s">
        <v>310</v>
      </c>
      <c r="E72" s="239">
        <v>23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0</v>
      </c>
      <c r="O72" s="239">
        <f>ROUND(E72*N72,2)</f>
        <v>0</v>
      </c>
      <c r="P72" s="239">
        <v>0</v>
      </c>
      <c r="Q72" s="239">
        <f>ROUND(E72*P72,2)</f>
        <v>0</v>
      </c>
      <c r="R72" s="241" t="s">
        <v>138</v>
      </c>
      <c r="S72" s="241" t="s">
        <v>242</v>
      </c>
      <c r="T72" s="242" t="s">
        <v>242</v>
      </c>
      <c r="U72" s="221">
        <v>0</v>
      </c>
      <c r="V72" s="221">
        <f>ROUND(E72*U72,2)</f>
        <v>0</v>
      </c>
      <c r="W72" s="221"/>
      <c r="X72" s="221" t="s">
        <v>185</v>
      </c>
      <c r="Y72" s="221" t="s">
        <v>186</v>
      </c>
      <c r="Z72" s="210"/>
      <c r="AA72" s="210"/>
      <c r="AB72" s="210"/>
      <c r="AC72" s="210"/>
      <c r="AD72" s="210"/>
      <c r="AE72" s="210"/>
      <c r="AF72" s="210"/>
      <c r="AG72" s="210" t="s">
        <v>541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0" t="s">
        <v>799</v>
      </c>
      <c r="D73" s="226"/>
      <c r="E73" s="227">
        <v>5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194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50" t="s">
        <v>800</v>
      </c>
      <c r="D74" s="226"/>
      <c r="E74" s="227">
        <v>5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194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50" t="s">
        <v>801</v>
      </c>
      <c r="D75" s="226"/>
      <c r="E75" s="227">
        <v>2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194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0" t="s">
        <v>802</v>
      </c>
      <c r="D76" s="226"/>
      <c r="E76" s="227">
        <v>11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194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36">
        <v>22</v>
      </c>
      <c r="B77" s="237" t="s">
        <v>803</v>
      </c>
      <c r="C77" s="247" t="s">
        <v>804</v>
      </c>
      <c r="D77" s="238" t="s">
        <v>310</v>
      </c>
      <c r="E77" s="239">
        <v>4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0</v>
      </c>
      <c r="O77" s="239">
        <f>ROUND(E77*N77,2)</f>
        <v>0</v>
      </c>
      <c r="P77" s="239">
        <v>0</v>
      </c>
      <c r="Q77" s="239">
        <f>ROUND(E77*P77,2)</f>
        <v>0</v>
      </c>
      <c r="R77" s="241" t="s">
        <v>138</v>
      </c>
      <c r="S77" s="241" t="s">
        <v>242</v>
      </c>
      <c r="T77" s="242" t="s">
        <v>242</v>
      </c>
      <c r="U77" s="221">
        <v>0</v>
      </c>
      <c r="V77" s="221">
        <f>ROUND(E77*U77,2)</f>
        <v>0</v>
      </c>
      <c r="W77" s="221"/>
      <c r="X77" s="221" t="s">
        <v>185</v>
      </c>
      <c r="Y77" s="221" t="s">
        <v>186</v>
      </c>
      <c r="Z77" s="210"/>
      <c r="AA77" s="210"/>
      <c r="AB77" s="210"/>
      <c r="AC77" s="210"/>
      <c r="AD77" s="210"/>
      <c r="AE77" s="210"/>
      <c r="AF77" s="210"/>
      <c r="AG77" s="210" t="s">
        <v>541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48" t="s">
        <v>805</v>
      </c>
      <c r="D78" s="243"/>
      <c r="E78" s="243"/>
      <c r="F78" s="243"/>
      <c r="G78" s="243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189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58">
        <v>23</v>
      </c>
      <c r="B79" s="259" t="s">
        <v>806</v>
      </c>
      <c r="C79" s="268" t="s">
        <v>807</v>
      </c>
      <c r="D79" s="260" t="s">
        <v>310</v>
      </c>
      <c r="E79" s="261">
        <v>2</v>
      </c>
      <c r="F79" s="262"/>
      <c r="G79" s="263">
        <f>ROUND(E79*F79,2)</f>
        <v>0</v>
      </c>
      <c r="H79" s="262"/>
      <c r="I79" s="263">
        <f>ROUND(E79*H79,2)</f>
        <v>0</v>
      </c>
      <c r="J79" s="262"/>
      <c r="K79" s="263">
        <f>ROUND(E79*J79,2)</f>
        <v>0</v>
      </c>
      <c r="L79" s="263">
        <v>21</v>
      </c>
      <c r="M79" s="263">
        <f>G79*(1+L79/100)</f>
        <v>0</v>
      </c>
      <c r="N79" s="261">
        <v>4.0000000000000003E-5</v>
      </c>
      <c r="O79" s="261">
        <f>ROUND(E79*N79,2)</f>
        <v>0</v>
      </c>
      <c r="P79" s="261">
        <v>0</v>
      </c>
      <c r="Q79" s="261">
        <f>ROUND(E79*P79,2)</f>
        <v>0</v>
      </c>
      <c r="R79" s="263" t="s">
        <v>138</v>
      </c>
      <c r="S79" s="263" t="s">
        <v>242</v>
      </c>
      <c r="T79" s="264" t="s">
        <v>242</v>
      </c>
      <c r="U79" s="221">
        <v>0</v>
      </c>
      <c r="V79" s="221">
        <f>ROUND(E79*U79,2)</f>
        <v>0</v>
      </c>
      <c r="W79" s="221"/>
      <c r="X79" s="221" t="s">
        <v>185</v>
      </c>
      <c r="Y79" s="221" t="s">
        <v>186</v>
      </c>
      <c r="Z79" s="210"/>
      <c r="AA79" s="210"/>
      <c r="AB79" s="210"/>
      <c r="AC79" s="210"/>
      <c r="AD79" s="210"/>
      <c r="AE79" s="210"/>
      <c r="AF79" s="210"/>
      <c r="AG79" s="210" t="s">
        <v>541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1" x14ac:dyDescent="0.2">
      <c r="A80" s="258">
        <v>24</v>
      </c>
      <c r="B80" s="259" t="s">
        <v>808</v>
      </c>
      <c r="C80" s="268" t="s">
        <v>809</v>
      </c>
      <c r="D80" s="260" t="s">
        <v>310</v>
      </c>
      <c r="E80" s="261">
        <v>1</v>
      </c>
      <c r="F80" s="262"/>
      <c r="G80" s="263">
        <f>ROUND(E80*F80,2)</f>
        <v>0</v>
      </c>
      <c r="H80" s="262"/>
      <c r="I80" s="263">
        <f>ROUND(E80*H80,2)</f>
        <v>0</v>
      </c>
      <c r="J80" s="262"/>
      <c r="K80" s="263">
        <f>ROUND(E80*J80,2)</f>
        <v>0</v>
      </c>
      <c r="L80" s="263">
        <v>21</v>
      </c>
      <c r="M80" s="263">
        <f>G80*(1+L80/100)</f>
        <v>0</v>
      </c>
      <c r="N80" s="261">
        <v>1.1E-4</v>
      </c>
      <c r="O80" s="261">
        <f>ROUND(E80*N80,2)</f>
        <v>0</v>
      </c>
      <c r="P80" s="261">
        <v>0</v>
      </c>
      <c r="Q80" s="261">
        <f>ROUND(E80*P80,2)</f>
        <v>0</v>
      </c>
      <c r="R80" s="263" t="s">
        <v>138</v>
      </c>
      <c r="S80" s="263" t="s">
        <v>242</v>
      </c>
      <c r="T80" s="264" t="s">
        <v>242</v>
      </c>
      <c r="U80" s="221">
        <v>0</v>
      </c>
      <c r="V80" s="221">
        <f>ROUND(E80*U80,2)</f>
        <v>0</v>
      </c>
      <c r="W80" s="221"/>
      <c r="X80" s="221" t="s">
        <v>185</v>
      </c>
      <c r="Y80" s="221" t="s">
        <v>186</v>
      </c>
      <c r="Z80" s="210"/>
      <c r="AA80" s="210"/>
      <c r="AB80" s="210"/>
      <c r="AC80" s="210"/>
      <c r="AD80" s="210"/>
      <c r="AE80" s="210"/>
      <c r="AF80" s="210"/>
      <c r="AG80" s="210" t="s">
        <v>541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2.5" outlineLevel="1" x14ac:dyDescent="0.2">
      <c r="A81" s="258">
        <v>25</v>
      </c>
      <c r="B81" s="259" t="s">
        <v>810</v>
      </c>
      <c r="C81" s="268" t="s">
        <v>811</v>
      </c>
      <c r="D81" s="260" t="s">
        <v>310</v>
      </c>
      <c r="E81" s="261">
        <v>2</v>
      </c>
      <c r="F81" s="262"/>
      <c r="G81" s="263">
        <f>ROUND(E81*F81,2)</f>
        <v>0</v>
      </c>
      <c r="H81" s="262"/>
      <c r="I81" s="263">
        <f>ROUND(E81*H81,2)</f>
        <v>0</v>
      </c>
      <c r="J81" s="262"/>
      <c r="K81" s="263">
        <f>ROUND(E81*J81,2)</f>
        <v>0</v>
      </c>
      <c r="L81" s="263">
        <v>21</v>
      </c>
      <c r="M81" s="263">
        <f>G81*(1+L81/100)</f>
        <v>0</v>
      </c>
      <c r="N81" s="261">
        <v>1.1E-4</v>
      </c>
      <c r="O81" s="261">
        <f>ROUND(E81*N81,2)</f>
        <v>0</v>
      </c>
      <c r="P81" s="261">
        <v>0</v>
      </c>
      <c r="Q81" s="261">
        <f>ROUND(E81*P81,2)</f>
        <v>0</v>
      </c>
      <c r="R81" s="263" t="s">
        <v>138</v>
      </c>
      <c r="S81" s="263" t="s">
        <v>242</v>
      </c>
      <c r="T81" s="264" t="s">
        <v>242</v>
      </c>
      <c r="U81" s="221">
        <v>0</v>
      </c>
      <c r="V81" s="221">
        <f>ROUND(E81*U81,2)</f>
        <v>0</v>
      </c>
      <c r="W81" s="221"/>
      <c r="X81" s="221" t="s">
        <v>185</v>
      </c>
      <c r="Y81" s="221" t="s">
        <v>186</v>
      </c>
      <c r="Z81" s="210"/>
      <c r="AA81" s="210"/>
      <c r="AB81" s="210"/>
      <c r="AC81" s="210"/>
      <c r="AD81" s="210"/>
      <c r="AE81" s="210"/>
      <c r="AF81" s="210"/>
      <c r="AG81" s="210" t="s">
        <v>541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6">
        <v>26</v>
      </c>
      <c r="B82" s="237" t="s">
        <v>812</v>
      </c>
      <c r="C82" s="247" t="s">
        <v>813</v>
      </c>
      <c r="D82" s="238" t="s">
        <v>310</v>
      </c>
      <c r="E82" s="239">
        <v>10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41" t="s">
        <v>138</v>
      </c>
      <c r="S82" s="241" t="s">
        <v>242</v>
      </c>
      <c r="T82" s="242" t="s">
        <v>242</v>
      </c>
      <c r="U82" s="221">
        <v>0</v>
      </c>
      <c r="V82" s="221">
        <f>ROUND(E82*U82,2)</f>
        <v>0</v>
      </c>
      <c r="W82" s="221"/>
      <c r="X82" s="221" t="s">
        <v>185</v>
      </c>
      <c r="Y82" s="221" t="s">
        <v>186</v>
      </c>
      <c r="Z82" s="210"/>
      <c r="AA82" s="210"/>
      <c r="AB82" s="210"/>
      <c r="AC82" s="210"/>
      <c r="AD82" s="210"/>
      <c r="AE82" s="210"/>
      <c r="AF82" s="210"/>
      <c r="AG82" s="210" t="s">
        <v>541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48" t="s">
        <v>805</v>
      </c>
      <c r="D83" s="243"/>
      <c r="E83" s="243"/>
      <c r="F83" s="243"/>
      <c r="G83" s="243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189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58">
        <v>27</v>
      </c>
      <c r="B84" s="259" t="s">
        <v>814</v>
      </c>
      <c r="C84" s="268" t="s">
        <v>815</v>
      </c>
      <c r="D84" s="260" t="s">
        <v>310</v>
      </c>
      <c r="E84" s="261">
        <v>10</v>
      </c>
      <c r="F84" s="262"/>
      <c r="G84" s="263">
        <f>ROUND(E84*F84,2)</f>
        <v>0</v>
      </c>
      <c r="H84" s="262"/>
      <c r="I84" s="263">
        <f>ROUND(E84*H84,2)</f>
        <v>0</v>
      </c>
      <c r="J84" s="262"/>
      <c r="K84" s="263">
        <f>ROUND(E84*J84,2)</f>
        <v>0</v>
      </c>
      <c r="L84" s="263">
        <v>21</v>
      </c>
      <c r="M84" s="263">
        <f>G84*(1+L84/100)</f>
        <v>0</v>
      </c>
      <c r="N84" s="261">
        <v>9.0000000000000006E-5</v>
      </c>
      <c r="O84" s="261">
        <f>ROUND(E84*N84,2)</f>
        <v>0</v>
      </c>
      <c r="P84" s="261">
        <v>0</v>
      </c>
      <c r="Q84" s="261">
        <f>ROUND(E84*P84,2)</f>
        <v>0</v>
      </c>
      <c r="R84" s="263" t="s">
        <v>138</v>
      </c>
      <c r="S84" s="263" t="s">
        <v>242</v>
      </c>
      <c r="T84" s="264" t="s">
        <v>242</v>
      </c>
      <c r="U84" s="221">
        <v>0</v>
      </c>
      <c r="V84" s="221">
        <f>ROUND(E84*U84,2)</f>
        <v>0</v>
      </c>
      <c r="W84" s="221"/>
      <c r="X84" s="221" t="s">
        <v>185</v>
      </c>
      <c r="Y84" s="221" t="s">
        <v>186</v>
      </c>
      <c r="Z84" s="210"/>
      <c r="AA84" s="210"/>
      <c r="AB84" s="210"/>
      <c r="AC84" s="210"/>
      <c r="AD84" s="210"/>
      <c r="AE84" s="210"/>
      <c r="AF84" s="210"/>
      <c r="AG84" s="210" t="s">
        <v>541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36">
        <v>28</v>
      </c>
      <c r="B85" s="237" t="s">
        <v>816</v>
      </c>
      <c r="C85" s="247" t="s">
        <v>817</v>
      </c>
      <c r="D85" s="238" t="s">
        <v>310</v>
      </c>
      <c r="E85" s="239">
        <v>5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1.2E-4</v>
      </c>
      <c r="O85" s="239">
        <f>ROUND(E85*N85,2)</f>
        <v>0</v>
      </c>
      <c r="P85" s="239">
        <v>0</v>
      </c>
      <c r="Q85" s="239">
        <f>ROUND(E85*P85,2)</f>
        <v>0</v>
      </c>
      <c r="R85" s="241" t="s">
        <v>138</v>
      </c>
      <c r="S85" s="241" t="s">
        <v>242</v>
      </c>
      <c r="T85" s="242" t="s">
        <v>242</v>
      </c>
      <c r="U85" s="221">
        <v>0</v>
      </c>
      <c r="V85" s="221">
        <f>ROUND(E85*U85,2)</f>
        <v>0</v>
      </c>
      <c r="W85" s="221"/>
      <c r="X85" s="221" t="s">
        <v>185</v>
      </c>
      <c r="Y85" s="221" t="s">
        <v>186</v>
      </c>
      <c r="Z85" s="210"/>
      <c r="AA85" s="210"/>
      <c r="AB85" s="210"/>
      <c r="AC85" s="210"/>
      <c r="AD85" s="210"/>
      <c r="AE85" s="210"/>
      <c r="AF85" s="210"/>
      <c r="AG85" s="210" t="s">
        <v>541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48" t="s">
        <v>818</v>
      </c>
      <c r="D86" s="243"/>
      <c r="E86" s="243"/>
      <c r="F86" s="243"/>
      <c r="G86" s="243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189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36">
        <v>29</v>
      </c>
      <c r="B87" s="237" t="s">
        <v>819</v>
      </c>
      <c r="C87" s="247" t="s">
        <v>820</v>
      </c>
      <c r="D87" s="238" t="s">
        <v>310</v>
      </c>
      <c r="E87" s="239">
        <v>1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1.8000000000000001E-4</v>
      </c>
      <c r="O87" s="239">
        <f>ROUND(E87*N87,2)</f>
        <v>0</v>
      </c>
      <c r="P87" s="239">
        <v>0</v>
      </c>
      <c r="Q87" s="239">
        <f>ROUND(E87*P87,2)</f>
        <v>0</v>
      </c>
      <c r="R87" s="241" t="s">
        <v>138</v>
      </c>
      <c r="S87" s="241" t="s">
        <v>242</v>
      </c>
      <c r="T87" s="242" t="s">
        <v>242</v>
      </c>
      <c r="U87" s="221">
        <v>0</v>
      </c>
      <c r="V87" s="221">
        <f>ROUND(E87*U87,2)</f>
        <v>0</v>
      </c>
      <c r="W87" s="221"/>
      <c r="X87" s="221" t="s">
        <v>185</v>
      </c>
      <c r="Y87" s="221" t="s">
        <v>186</v>
      </c>
      <c r="Z87" s="210"/>
      <c r="AA87" s="210"/>
      <c r="AB87" s="210"/>
      <c r="AC87" s="210"/>
      <c r="AD87" s="210"/>
      <c r="AE87" s="210"/>
      <c r="AF87" s="210"/>
      <c r="AG87" s="210" t="s">
        <v>541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8" t="s">
        <v>821</v>
      </c>
      <c r="D88" s="243"/>
      <c r="E88" s="243"/>
      <c r="F88" s="243"/>
      <c r="G88" s="243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189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36">
        <v>30</v>
      </c>
      <c r="B89" s="237" t="s">
        <v>822</v>
      </c>
      <c r="C89" s="247" t="s">
        <v>823</v>
      </c>
      <c r="D89" s="238" t="s">
        <v>310</v>
      </c>
      <c r="E89" s="239">
        <v>3</v>
      </c>
      <c r="F89" s="240"/>
      <c r="G89" s="241">
        <f>ROUND(E89*F89,2)</f>
        <v>0</v>
      </c>
      <c r="H89" s="240"/>
      <c r="I89" s="241">
        <f>ROUND(E89*H89,2)</f>
        <v>0</v>
      </c>
      <c r="J89" s="240"/>
      <c r="K89" s="241">
        <f>ROUND(E89*J89,2)</f>
        <v>0</v>
      </c>
      <c r="L89" s="241">
        <v>21</v>
      </c>
      <c r="M89" s="241">
        <f>G89*(1+L89/100)</f>
        <v>0</v>
      </c>
      <c r="N89" s="239">
        <v>2.9E-4</v>
      </c>
      <c r="O89" s="239">
        <f>ROUND(E89*N89,2)</f>
        <v>0</v>
      </c>
      <c r="P89" s="239">
        <v>0</v>
      </c>
      <c r="Q89" s="239">
        <f>ROUND(E89*P89,2)</f>
        <v>0</v>
      </c>
      <c r="R89" s="241" t="s">
        <v>138</v>
      </c>
      <c r="S89" s="241" t="s">
        <v>242</v>
      </c>
      <c r="T89" s="242" t="s">
        <v>242</v>
      </c>
      <c r="U89" s="221">
        <v>0</v>
      </c>
      <c r="V89" s="221">
        <f>ROUND(E89*U89,2)</f>
        <v>0</v>
      </c>
      <c r="W89" s="221"/>
      <c r="X89" s="221" t="s">
        <v>185</v>
      </c>
      <c r="Y89" s="221" t="s">
        <v>186</v>
      </c>
      <c r="Z89" s="210"/>
      <c r="AA89" s="210"/>
      <c r="AB89" s="210"/>
      <c r="AC89" s="210"/>
      <c r="AD89" s="210"/>
      <c r="AE89" s="210"/>
      <c r="AF89" s="210"/>
      <c r="AG89" s="210" t="s">
        <v>541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48" t="s">
        <v>824</v>
      </c>
      <c r="D90" s="243"/>
      <c r="E90" s="243"/>
      <c r="F90" s="243"/>
      <c r="G90" s="243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189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1" x14ac:dyDescent="0.2">
      <c r="A91" s="236">
        <v>31</v>
      </c>
      <c r="B91" s="237" t="s">
        <v>825</v>
      </c>
      <c r="C91" s="247" t="s">
        <v>826</v>
      </c>
      <c r="D91" s="238" t="s">
        <v>270</v>
      </c>
      <c r="E91" s="239">
        <v>52</v>
      </c>
      <c r="F91" s="240"/>
      <c r="G91" s="241">
        <f>ROUND(E91*F91,2)</f>
        <v>0</v>
      </c>
      <c r="H91" s="240"/>
      <c r="I91" s="241">
        <f>ROUND(E91*H91,2)</f>
        <v>0</v>
      </c>
      <c r="J91" s="240"/>
      <c r="K91" s="241">
        <f>ROUND(E91*J91,2)</f>
        <v>0</v>
      </c>
      <c r="L91" s="241">
        <v>21</v>
      </c>
      <c r="M91" s="241">
        <f>G91*(1+L91/100)</f>
        <v>0</v>
      </c>
      <c r="N91" s="239">
        <v>6.0000000000000002E-5</v>
      </c>
      <c r="O91" s="239">
        <f>ROUND(E91*N91,2)</f>
        <v>0</v>
      </c>
      <c r="P91" s="239">
        <v>0</v>
      </c>
      <c r="Q91" s="239">
        <f>ROUND(E91*P91,2)</f>
        <v>0</v>
      </c>
      <c r="R91" s="241" t="s">
        <v>138</v>
      </c>
      <c r="S91" s="241" t="s">
        <v>242</v>
      </c>
      <c r="T91" s="242" t="s">
        <v>242</v>
      </c>
      <c r="U91" s="221">
        <v>0</v>
      </c>
      <c r="V91" s="221">
        <f>ROUND(E91*U91,2)</f>
        <v>0</v>
      </c>
      <c r="W91" s="221"/>
      <c r="X91" s="221" t="s">
        <v>185</v>
      </c>
      <c r="Y91" s="221" t="s">
        <v>186</v>
      </c>
      <c r="Z91" s="210"/>
      <c r="AA91" s="210"/>
      <c r="AB91" s="210"/>
      <c r="AC91" s="210"/>
      <c r="AD91" s="210"/>
      <c r="AE91" s="210"/>
      <c r="AF91" s="210"/>
      <c r="AG91" s="210" t="s">
        <v>541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48" t="s">
        <v>827</v>
      </c>
      <c r="D92" s="243"/>
      <c r="E92" s="243"/>
      <c r="F92" s="243"/>
      <c r="G92" s="243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189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0" t="s">
        <v>828</v>
      </c>
      <c r="D93" s="226"/>
      <c r="E93" s="227">
        <v>42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194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0" t="s">
        <v>829</v>
      </c>
      <c r="D94" s="226"/>
      <c r="E94" s="227">
        <v>10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194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36">
        <v>32</v>
      </c>
      <c r="B95" s="237" t="s">
        <v>830</v>
      </c>
      <c r="C95" s="247" t="s">
        <v>826</v>
      </c>
      <c r="D95" s="238" t="s">
        <v>270</v>
      </c>
      <c r="E95" s="239">
        <v>50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39">
        <v>6.0000000000000002E-5</v>
      </c>
      <c r="O95" s="239">
        <f>ROUND(E95*N95,2)</f>
        <v>0</v>
      </c>
      <c r="P95" s="239">
        <v>0</v>
      </c>
      <c r="Q95" s="239">
        <f>ROUND(E95*P95,2)</f>
        <v>0</v>
      </c>
      <c r="R95" s="241" t="s">
        <v>138</v>
      </c>
      <c r="S95" s="241" t="s">
        <v>242</v>
      </c>
      <c r="T95" s="242" t="s">
        <v>242</v>
      </c>
      <c r="U95" s="221">
        <v>0</v>
      </c>
      <c r="V95" s="221">
        <f>ROUND(E95*U95,2)</f>
        <v>0</v>
      </c>
      <c r="W95" s="221"/>
      <c r="X95" s="221" t="s">
        <v>185</v>
      </c>
      <c r="Y95" s="221" t="s">
        <v>186</v>
      </c>
      <c r="Z95" s="210"/>
      <c r="AA95" s="210"/>
      <c r="AB95" s="210"/>
      <c r="AC95" s="210"/>
      <c r="AD95" s="210"/>
      <c r="AE95" s="210"/>
      <c r="AF95" s="210"/>
      <c r="AG95" s="210" t="s">
        <v>541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48" t="s">
        <v>831</v>
      </c>
      <c r="D96" s="243"/>
      <c r="E96" s="243"/>
      <c r="F96" s="243"/>
      <c r="G96" s="243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189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36">
        <v>33</v>
      </c>
      <c r="B97" s="237" t="s">
        <v>832</v>
      </c>
      <c r="C97" s="247" t="s">
        <v>833</v>
      </c>
      <c r="D97" s="238" t="s">
        <v>310</v>
      </c>
      <c r="E97" s="239">
        <v>8</v>
      </c>
      <c r="F97" s="240"/>
      <c r="G97" s="241">
        <f>ROUND(E97*F97,2)</f>
        <v>0</v>
      </c>
      <c r="H97" s="240"/>
      <c r="I97" s="241">
        <f>ROUND(E97*H97,2)</f>
        <v>0</v>
      </c>
      <c r="J97" s="240"/>
      <c r="K97" s="241">
        <f>ROUND(E97*J97,2)</f>
        <v>0</v>
      </c>
      <c r="L97" s="241">
        <v>21</v>
      </c>
      <c r="M97" s="241">
        <f>G97*(1+L97/100)</f>
        <v>0</v>
      </c>
      <c r="N97" s="239">
        <v>2.5000000000000001E-4</v>
      </c>
      <c r="O97" s="239">
        <f>ROUND(E97*N97,2)</f>
        <v>0</v>
      </c>
      <c r="P97" s="239">
        <v>0</v>
      </c>
      <c r="Q97" s="239">
        <f>ROUND(E97*P97,2)</f>
        <v>0</v>
      </c>
      <c r="R97" s="241" t="s">
        <v>138</v>
      </c>
      <c r="S97" s="241" t="s">
        <v>242</v>
      </c>
      <c r="T97" s="242" t="s">
        <v>242</v>
      </c>
      <c r="U97" s="221">
        <v>0</v>
      </c>
      <c r="V97" s="221">
        <f>ROUND(E97*U97,2)</f>
        <v>0</v>
      </c>
      <c r="W97" s="221"/>
      <c r="X97" s="221" t="s">
        <v>185</v>
      </c>
      <c r="Y97" s="221" t="s">
        <v>186</v>
      </c>
      <c r="Z97" s="210"/>
      <c r="AA97" s="210"/>
      <c r="AB97" s="210"/>
      <c r="AC97" s="210"/>
      <c r="AD97" s="210"/>
      <c r="AE97" s="210"/>
      <c r="AF97" s="210"/>
      <c r="AG97" s="210" t="s">
        <v>541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17"/>
      <c r="B98" s="218"/>
      <c r="C98" s="248" t="s">
        <v>834</v>
      </c>
      <c r="D98" s="243"/>
      <c r="E98" s="243"/>
      <c r="F98" s="243"/>
      <c r="G98" s="243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189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36">
        <v>34</v>
      </c>
      <c r="B99" s="237" t="s">
        <v>835</v>
      </c>
      <c r="C99" s="247" t="s">
        <v>836</v>
      </c>
      <c r="D99" s="238" t="s">
        <v>270</v>
      </c>
      <c r="E99" s="239">
        <v>300</v>
      </c>
      <c r="F99" s="240"/>
      <c r="G99" s="241">
        <f>ROUND(E99*F99,2)</f>
        <v>0</v>
      </c>
      <c r="H99" s="240"/>
      <c r="I99" s="241">
        <f>ROUND(E99*H99,2)</f>
        <v>0</v>
      </c>
      <c r="J99" s="240"/>
      <c r="K99" s="241">
        <f>ROUND(E99*J99,2)</f>
        <v>0</v>
      </c>
      <c r="L99" s="241">
        <v>21</v>
      </c>
      <c r="M99" s="241">
        <f>G99*(1+L99/100)</f>
        <v>0</v>
      </c>
      <c r="N99" s="239">
        <v>2.3000000000000001E-4</v>
      </c>
      <c r="O99" s="239">
        <f>ROUND(E99*N99,2)</f>
        <v>7.0000000000000007E-2</v>
      </c>
      <c r="P99" s="239">
        <v>0</v>
      </c>
      <c r="Q99" s="239">
        <f>ROUND(E99*P99,2)</f>
        <v>0</v>
      </c>
      <c r="R99" s="241"/>
      <c r="S99" s="241" t="s">
        <v>837</v>
      </c>
      <c r="T99" s="242" t="s">
        <v>837</v>
      </c>
      <c r="U99" s="221">
        <v>0</v>
      </c>
      <c r="V99" s="221">
        <f>ROUND(E99*U99,2)</f>
        <v>0</v>
      </c>
      <c r="W99" s="221"/>
      <c r="X99" s="221" t="s">
        <v>185</v>
      </c>
      <c r="Y99" s="221" t="s">
        <v>186</v>
      </c>
      <c r="Z99" s="210"/>
      <c r="AA99" s="210"/>
      <c r="AB99" s="210"/>
      <c r="AC99" s="210"/>
      <c r="AD99" s="210"/>
      <c r="AE99" s="210"/>
      <c r="AF99" s="210"/>
      <c r="AG99" s="210" t="s">
        <v>541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50" t="s">
        <v>838</v>
      </c>
      <c r="D100" s="226"/>
      <c r="E100" s="227">
        <v>300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194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2.5" outlineLevel="1" x14ac:dyDescent="0.2">
      <c r="A101" s="236">
        <v>35</v>
      </c>
      <c r="B101" s="237" t="s">
        <v>839</v>
      </c>
      <c r="C101" s="247" t="s">
        <v>840</v>
      </c>
      <c r="D101" s="238" t="s">
        <v>270</v>
      </c>
      <c r="E101" s="239">
        <v>150</v>
      </c>
      <c r="F101" s="240"/>
      <c r="G101" s="241">
        <f>ROUND(E101*F101,2)</f>
        <v>0</v>
      </c>
      <c r="H101" s="240"/>
      <c r="I101" s="241">
        <f>ROUND(E101*H101,2)</f>
        <v>0</v>
      </c>
      <c r="J101" s="240"/>
      <c r="K101" s="241">
        <f>ROUND(E101*J101,2)</f>
        <v>0</v>
      </c>
      <c r="L101" s="241">
        <v>21</v>
      </c>
      <c r="M101" s="241">
        <f>G101*(1+L101/100)</f>
        <v>0</v>
      </c>
      <c r="N101" s="239">
        <v>1.6000000000000001E-4</v>
      </c>
      <c r="O101" s="239">
        <f>ROUND(E101*N101,2)</f>
        <v>0.02</v>
      </c>
      <c r="P101" s="239">
        <v>0</v>
      </c>
      <c r="Q101" s="239">
        <f>ROUND(E101*P101,2)</f>
        <v>0</v>
      </c>
      <c r="R101" s="241" t="s">
        <v>138</v>
      </c>
      <c r="S101" s="241" t="s">
        <v>242</v>
      </c>
      <c r="T101" s="242" t="s">
        <v>242</v>
      </c>
      <c r="U101" s="221">
        <v>0</v>
      </c>
      <c r="V101" s="221">
        <f>ROUND(E101*U101,2)</f>
        <v>0</v>
      </c>
      <c r="W101" s="221"/>
      <c r="X101" s="221" t="s">
        <v>185</v>
      </c>
      <c r="Y101" s="221" t="s">
        <v>186</v>
      </c>
      <c r="Z101" s="210"/>
      <c r="AA101" s="210"/>
      <c r="AB101" s="210"/>
      <c r="AC101" s="210"/>
      <c r="AD101" s="210"/>
      <c r="AE101" s="210"/>
      <c r="AF101" s="210"/>
      <c r="AG101" s="210" t="s">
        <v>541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0" t="s">
        <v>841</v>
      </c>
      <c r="D102" s="226"/>
      <c r="E102" s="227">
        <v>130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194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842</v>
      </c>
      <c r="D103" s="226"/>
      <c r="E103" s="227">
        <v>20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194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36">
        <v>36</v>
      </c>
      <c r="B104" s="237" t="s">
        <v>843</v>
      </c>
      <c r="C104" s="247" t="s">
        <v>844</v>
      </c>
      <c r="D104" s="238" t="s">
        <v>270</v>
      </c>
      <c r="E104" s="239">
        <v>50</v>
      </c>
      <c r="F104" s="240"/>
      <c r="G104" s="241">
        <f>ROUND(E104*F104,2)</f>
        <v>0</v>
      </c>
      <c r="H104" s="240"/>
      <c r="I104" s="241">
        <f>ROUND(E104*H104,2)</f>
        <v>0</v>
      </c>
      <c r="J104" s="240"/>
      <c r="K104" s="241">
        <f>ROUND(E104*J104,2)</f>
        <v>0</v>
      </c>
      <c r="L104" s="241">
        <v>21</v>
      </c>
      <c r="M104" s="241">
        <f>G104*(1+L104/100)</f>
        <v>0</v>
      </c>
      <c r="N104" s="239">
        <v>2.0999999999999999E-3</v>
      </c>
      <c r="O104" s="239">
        <f>ROUND(E104*N104,2)</f>
        <v>0.11</v>
      </c>
      <c r="P104" s="239">
        <v>0</v>
      </c>
      <c r="Q104" s="239">
        <f>ROUND(E104*P104,2)</f>
        <v>0</v>
      </c>
      <c r="R104" s="241" t="s">
        <v>138</v>
      </c>
      <c r="S104" s="241" t="s">
        <v>242</v>
      </c>
      <c r="T104" s="242" t="s">
        <v>242</v>
      </c>
      <c r="U104" s="221">
        <v>0</v>
      </c>
      <c r="V104" s="221">
        <f>ROUND(E104*U104,2)</f>
        <v>0</v>
      </c>
      <c r="W104" s="221"/>
      <c r="X104" s="221" t="s">
        <v>185</v>
      </c>
      <c r="Y104" s="221" t="s">
        <v>186</v>
      </c>
      <c r="Z104" s="210"/>
      <c r="AA104" s="210"/>
      <c r="AB104" s="210"/>
      <c r="AC104" s="210"/>
      <c r="AD104" s="210"/>
      <c r="AE104" s="210"/>
      <c r="AF104" s="210"/>
      <c r="AG104" s="210" t="s">
        <v>541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48" t="s">
        <v>845</v>
      </c>
      <c r="D105" s="243"/>
      <c r="E105" s="243"/>
      <c r="F105" s="243"/>
      <c r="G105" s="243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189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36">
        <v>37</v>
      </c>
      <c r="B106" s="237" t="s">
        <v>846</v>
      </c>
      <c r="C106" s="247" t="s">
        <v>847</v>
      </c>
      <c r="D106" s="238" t="s">
        <v>310</v>
      </c>
      <c r="E106" s="239">
        <v>1</v>
      </c>
      <c r="F106" s="240"/>
      <c r="G106" s="241">
        <f>ROUND(E106*F106,2)</f>
        <v>0</v>
      </c>
      <c r="H106" s="240"/>
      <c r="I106" s="241">
        <f>ROUND(E106*H106,2)</f>
        <v>0</v>
      </c>
      <c r="J106" s="240"/>
      <c r="K106" s="241">
        <f>ROUND(E106*J106,2)</f>
        <v>0</v>
      </c>
      <c r="L106" s="241">
        <v>21</v>
      </c>
      <c r="M106" s="241">
        <f>G106*(1+L106/100)</f>
        <v>0</v>
      </c>
      <c r="N106" s="239">
        <v>0</v>
      </c>
      <c r="O106" s="239">
        <f>ROUND(E106*N106,2)</f>
        <v>0</v>
      </c>
      <c r="P106" s="239">
        <v>0</v>
      </c>
      <c r="Q106" s="239">
        <f>ROUND(E106*P106,2)</f>
        <v>0</v>
      </c>
      <c r="R106" s="241"/>
      <c r="S106" s="241" t="s">
        <v>183</v>
      </c>
      <c r="T106" s="242" t="s">
        <v>184</v>
      </c>
      <c r="U106" s="221">
        <v>0</v>
      </c>
      <c r="V106" s="221">
        <f>ROUND(E106*U106,2)</f>
        <v>0</v>
      </c>
      <c r="W106" s="221"/>
      <c r="X106" s="221" t="s">
        <v>185</v>
      </c>
      <c r="Y106" s="221" t="s">
        <v>186</v>
      </c>
      <c r="Z106" s="210"/>
      <c r="AA106" s="210"/>
      <c r="AB106" s="210"/>
      <c r="AC106" s="210"/>
      <c r="AD106" s="210"/>
      <c r="AE106" s="210"/>
      <c r="AF106" s="210"/>
      <c r="AG106" s="210" t="s">
        <v>541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48" t="s">
        <v>848</v>
      </c>
      <c r="D107" s="243"/>
      <c r="E107" s="243"/>
      <c r="F107" s="243"/>
      <c r="G107" s="243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189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58">
        <v>38</v>
      </c>
      <c r="B108" s="259" t="s">
        <v>849</v>
      </c>
      <c r="C108" s="268" t="s">
        <v>850</v>
      </c>
      <c r="D108" s="260" t="s">
        <v>310</v>
      </c>
      <c r="E108" s="261">
        <v>3</v>
      </c>
      <c r="F108" s="262"/>
      <c r="G108" s="263">
        <f>ROUND(E108*F108,2)</f>
        <v>0</v>
      </c>
      <c r="H108" s="262"/>
      <c r="I108" s="263">
        <f>ROUND(E108*H108,2)</f>
        <v>0</v>
      </c>
      <c r="J108" s="262"/>
      <c r="K108" s="263">
        <f>ROUND(E108*J108,2)</f>
        <v>0</v>
      </c>
      <c r="L108" s="263">
        <v>21</v>
      </c>
      <c r="M108" s="263">
        <f>G108*(1+L108/100)</f>
        <v>0</v>
      </c>
      <c r="N108" s="261">
        <v>0</v>
      </c>
      <c r="O108" s="261">
        <f>ROUND(E108*N108,2)</f>
        <v>0</v>
      </c>
      <c r="P108" s="261">
        <v>0</v>
      </c>
      <c r="Q108" s="261">
        <f>ROUND(E108*P108,2)</f>
        <v>0</v>
      </c>
      <c r="R108" s="263"/>
      <c r="S108" s="263" t="s">
        <v>183</v>
      </c>
      <c r="T108" s="264" t="s">
        <v>184</v>
      </c>
      <c r="U108" s="221">
        <v>0</v>
      </c>
      <c r="V108" s="221">
        <f>ROUND(E108*U108,2)</f>
        <v>0</v>
      </c>
      <c r="W108" s="221"/>
      <c r="X108" s="221" t="s">
        <v>185</v>
      </c>
      <c r="Y108" s="221" t="s">
        <v>186</v>
      </c>
      <c r="Z108" s="210"/>
      <c r="AA108" s="210"/>
      <c r="AB108" s="210"/>
      <c r="AC108" s="210"/>
      <c r="AD108" s="210"/>
      <c r="AE108" s="210"/>
      <c r="AF108" s="210"/>
      <c r="AG108" s="210" t="s">
        <v>541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58">
        <v>39</v>
      </c>
      <c r="B109" s="259" t="s">
        <v>851</v>
      </c>
      <c r="C109" s="268" t="s">
        <v>852</v>
      </c>
      <c r="D109" s="260" t="s">
        <v>310</v>
      </c>
      <c r="E109" s="261">
        <v>5</v>
      </c>
      <c r="F109" s="262"/>
      <c r="G109" s="263">
        <f>ROUND(E109*F109,2)</f>
        <v>0</v>
      </c>
      <c r="H109" s="262"/>
      <c r="I109" s="263">
        <f>ROUND(E109*H109,2)</f>
        <v>0</v>
      </c>
      <c r="J109" s="262"/>
      <c r="K109" s="263">
        <f>ROUND(E109*J109,2)</f>
        <v>0</v>
      </c>
      <c r="L109" s="263">
        <v>21</v>
      </c>
      <c r="M109" s="263">
        <f>G109*(1+L109/100)</f>
        <v>0</v>
      </c>
      <c r="N109" s="261">
        <v>0</v>
      </c>
      <c r="O109" s="261">
        <f>ROUND(E109*N109,2)</f>
        <v>0</v>
      </c>
      <c r="P109" s="261">
        <v>0</v>
      </c>
      <c r="Q109" s="261">
        <f>ROUND(E109*P109,2)</f>
        <v>0</v>
      </c>
      <c r="R109" s="263"/>
      <c r="S109" s="263" t="s">
        <v>183</v>
      </c>
      <c r="T109" s="264" t="s">
        <v>184</v>
      </c>
      <c r="U109" s="221">
        <v>0</v>
      </c>
      <c r="V109" s="221">
        <f>ROUND(E109*U109,2)</f>
        <v>0</v>
      </c>
      <c r="W109" s="221"/>
      <c r="X109" s="221" t="s">
        <v>185</v>
      </c>
      <c r="Y109" s="221" t="s">
        <v>186</v>
      </c>
      <c r="Z109" s="210"/>
      <c r="AA109" s="210"/>
      <c r="AB109" s="210"/>
      <c r="AC109" s="210"/>
      <c r="AD109" s="210"/>
      <c r="AE109" s="210"/>
      <c r="AF109" s="210"/>
      <c r="AG109" s="210" t="s">
        <v>541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58">
        <v>40</v>
      </c>
      <c r="B110" s="259" t="s">
        <v>853</v>
      </c>
      <c r="C110" s="268" t="s">
        <v>854</v>
      </c>
      <c r="D110" s="260" t="s">
        <v>310</v>
      </c>
      <c r="E110" s="261">
        <v>5</v>
      </c>
      <c r="F110" s="262"/>
      <c r="G110" s="263">
        <f>ROUND(E110*F110,2)</f>
        <v>0</v>
      </c>
      <c r="H110" s="262"/>
      <c r="I110" s="263">
        <f>ROUND(E110*H110,2)</f>
        <v>0</v>
      </c>
      <c r="J110" s="262"/>
      <c r="K110" s="263">
        <f>ROUND(E110*J110,2)</f>
        <v>0</v>
      </c>
      <c r="L110" s="263">
        <v>21</v>
      </c>
      <c r="M110" s="263">
        <f>G110*(1+L110/100)</f>
        <v>0</v>
      </c>
      <c r="N110" s="261">
        <v>5.0000000000000002E-5</v>
      </c>
      <c r="O110" s="261">
        <f>ROUND(E110*N110,2)</f>
        <v>0</v>
      </c>
      <c r="P110" s="261">
        <v>0</v>
      </c>
      <c r="Q110" s="261">
        <f>ROUND(E110*P110,2)</f>
        <v>0</v>
      </c>
      <c r="R110" s="263"/>
      <c r="S110" s="263" t="s">
        <v>183</v>
      </c>
      <c r="T110" s="264" t="s">
        <v>184</v>
      </c>
      <c r="U110" s="221">
        <v>0</v>
      </c>
      <c r="V110" s="221">
        <f>ROUND(E110*U110,2)</f>
        <v>0</v>
      </c>
      <c r="W110" s="221"/>
      <c r="X110" s="221" t="s">
        <v>185</v>
      </c>
      <c r="Y110" s="221" t="s">
        <v>186</v>
      </c>
      <c r="Z110" s="210"/>
      <c r="AA110" s="210"/>
      <c r="AB110" s="210"/>
      <c r="AC110" s="210"/>
      <c r="AD110" s="210"/>
      <c r="AE110" s="210"/>
      <c r="AF110" s="210"/>
      <c r="AG110" s="210" t="s">
        <v>541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58">
        <v>41</v>
      </c>
      <c r="B111" s="259" t="s">
        <v>855</v>
      </c>
      <c r="C111" s="268" t="s">
        <v>856</v>
      </c>
      <c r="D111" s="260" t="s">
        <v>310</v>
      </c>
      <c r="E111" s="261">
        <v>3</v>
      </c>
      <c r="F111" s="262"/>
      <c r="G111" s="263">
        <f>ROUND(E111*F111,2)</f>
        <v>0</v>
      </c>
      <c r="H111" s="262"/>
      <c r="I111" s="263">
        <f>ROUND(E111*H111,2)</f>
        <v>0</v>
      </c>
      <c r="J111" s="262"/>
      <c r="K111" s="263">
        <f>ROUND(E111*J111,2)</f>
        <v>0</v>
      </c>
      <c r="L111" s="263">
        <v>21</v>
      </c>
      <c r="M111" s="263">
        <f>G111*(1+L111/100)</f>
        <v>0</v>
      </c>
      <c r="N111" s="261">
        <v>0</v>
      </c>
      <c r="O111" s="261">
        <f>ROUND(E111*N111,2)</f>
        <v>0</v>
      </c>
      <c r="P111" s="261">
        <v>0</v>
      </c>
      <c r="Q111" s="261">
        <f>ROUND(E111*P111,2)</f>
        <v>0</v>
      </c>
      <c r="R111" s="263"/>
      <c r="S111" s="263" t="s">
        <v>183</v>
      </c>
      <c r="T111" s="264" t="s">
        <v>184</v>
      </c>
      <c r="U111" s="221">
        <v>0</v>
      </c>
      <c r="V111" s="221">
        <f>ROUND(E111*U111,2)</f>
        <v>0</v>
      </c>
      <c r="W111" s="221"/>
      <c r="X111" s="221" t="s">
        <v>185</v>
      </c>
      <c r="Y111" s="221" t="s">
        <v>186</v>
      </c>
      <c r="Z111" s="210"/>
      <c r="AA111" s="210"/>
      <c r="AB111" s="210"/>
      <c r="AC111" s="210"/>
      <c r="AD111" s="210"/>
      <c r="AE111" s="210"/>
      <c r="AF111" s="210"/>
      <c r="AG111" s="210" t="s">
        <v>541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36">
        <v>42</v>
      </c>
      <c r="B112" s="237" t="s">
        <v>857</v>
      </c>
      <c r="C112" s="247" t="s">
        <v>858</v>
      </c>
      <c r="D112" s="238" t="s">
        <v>310</v>
      </c>
      <c r="E112" s="239">
        <v>1</v>
      </c>
      <c r="F112" s="240"/>
      <c r="G112" s="241">
        <f>ROUND(E112*F112,2)</f>
        <v>0</v>
      </c>
      <c r="H112" s="240"/>
      <c r="I112" s="241">
        <f>ROUND(E112*H112,2)</f>
        <v>0</v>
      </c>
      <c r="J112" s="240"/>
      <c r="K112" s="241">
        <f>ROUND(E112*J112,2)</f>
        <v>0</v>
      </c>
      <c r="L112" s="241">
        <v>21</v>
      </c>
      <c r="M112" s="241">
        <f>G112*(1+L112/100)</f>
        <v>0</v>
      </c>
      <c r="N112" s="239">
        <v>0</v>
      </c>
      <c r="O112" s="239">
        <f>ROUND(E112*N112,2)</f>
        <v>0</v>
      </c>
      <c r="P112" s="239">
        <v>0</v>
      </c>
      <c r="Q112" s="239">
        <f>ROUND(E112*P112,2)</f>
        <v>0</v>
      </c>
      <c r="R112" s="241"/>
      <c r="S112" s="241" t="s">
        <v>183</v>
      </c>
      <c r="T112" s="242" t="s">
        <v>184</v>
      </c>
      <c r="U112" s="221">
        <v>0</v>
      </c>
      <c r="V112" s="221">
        <f>ROUND(E112*U112,2)</f>
        <v>0</v>
      </c>
      <c r="W112" s="221"/>
      <c r="X112" s="221" t="s">
        <v>185</v>
      </c>
      <c r="Y112" s="221" t="s">
        <v>186</v>
      </c>
      <c r="Z112" s="210"/>
      <c r="AA112" s="210"/>
      <c r="AB112" s="210"/>
      <c r="AC112" s="210"/>
      <c r="AD112" s="210"/>
      <c r="AE112" s="210"/>
      <c r="AF112" s="210"/>
      <c r="AG112" s="210" t="s">
        <v>541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48" t="s">
        <v>859</v>
      </c>
      <c r="D113" s="243"/>
      <c r="E113" s="243"/>
      <c r="F113" s="243"/>
      <c r="G113" s="243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189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49" t="s">
        <v>860</v>
      </c>
      <c r="D114" s="244"/>
      <c r="E114" s="244"/>
      <c r="F114" s="244"/>
      <c r="G114" s="244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189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36">
        <v>43</v>
      </c>
      <c r="B115" s="237" t="s">
        <v>861</v>
      </c>
      <c r="C115" s="247" t="s">
        <v>862</v>
      </c>
      <c r="D115" s="238" t="s">
        <v>310</v>
      </c>
      <c r="E115" s="239">
        <v>1</v>
      </c>
      <c r="F115" s="240"/>
      <c r="G115" s="241">
        <f>ROUND(E115*F115,2)</f>
        <v>0</v>
      </c>
      <c r="H115" s="240"/>
      <c r="I115" s="241">
        <f>ROUND(E115*H115,2)</f>
        <v>0</v>
      </c>
      <c r="J115" s="240"/>
      <c r="K115" s="241">
        <f>ROUND(E115*J115,2)</f>
        <v>0</v>
      </c>
      <c r="L115" s="241">
        <v>21</v>
      </c>
      <c r="M115" s="241">
        <f>G115*(1+L115/100)</f>
        <v>0</v>
      </c>
      <c r="N115" s="239">
        <v>0</v>
      </c>
      <c r="O115" s="239">
        <f>ROUND(E115*N115,2)</f>
        <v>0</v>
      </c>
      <c r="P115" s="239">
        <v>0</v>
      </c>
      <c r="Q115" s="239">
        <f>ROUND(E115*P115,2)</f>
        <v>0</v>
      </c>
      <c r="R115" s="241"/>
      <c r="S115" s="241" t="s">
        <v>183</v>
      </c>
      <c r="T115" s="242" t="s">
        <v>184</v>
      </c>
      <c r="U115" s="221">
        <v>0</v>
      </c>
      <c r="V115" s="221">
        <f>ROUND(E115*U115,2)</f>
        <v>0</v>
      </c>
      <c r="W115" s="221"/>
      <c r="X115" s="221" t="s">
        <v>185</v>
      </c>
      <c r="Y115" s="221" t="s">
        <v>186</v>
      </c>
      <c r="Z115" s="210"/>
      <c r="AA115" s="210"/>
      <c r="AB115" s="210"/>
      <c r="AC115" s="210"/>
      <c r="AD115" s="210"/>
      <c r="AE115" s="210"/>
      <c r="AF115" s="210"/>
      <c r="AG115" s="210" t="s">
        <v>541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48" t="s">
        <v>863</v>
      </c>
      <c r="D116" s="243"/>
      <c r="E116" s="243"/>
      <c r="F116" s="243"/>
      <c r="G116" s="243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189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36">
        <v>44</v>
      </c>
      <c r="B117" s="237" t="s">
        <v>864</v>
      </c>
      <c r="C117" s="247" t="s">
        <v>865</v>
      </c>
      <c r="D117" s="238" t="s">
        <v>310</v>
      </c>
      <c r="E117" s="239">
        <v>23</v>
      </c>
      <c r="F117" s="240"/>
      <c r="G117" s="241">
        <f>ROUND(E117*F117,2)</f>
        <v>0</v>
      </c>
      <c r="H117" s="240"/>
      <c r="I117" s="241">
        <f>ROUND(E117*H117,2)</f>
        <v>0</v>
      </c>
      <c r="J117" s="240"/>
      <c r="K117" s="241">
        <f>ROUND(E117*J117,2)</f>
        <v>0</v>
      </c>
      <c r="L117" s="241">
        <v>21</v>
      </c>
      <c r="M117" s="241">
        <f>G117*(1+L117/100)</f>
        <v>0</v>
      </c>
      <c r="N117" s="239">
        <v>5.0000000000000001E-3</v>
      </c>
      <c r="O117" s="239">
        <f>ROUND(E117*N117,2)</f>
        <v>0.12</v>
      </c>
      <c r="P117" s="239">
        <v>0</v>
      </c>
      <c r="Q117" s="239">
        <f>ROUND(E117*P117,2)</f>
        <v>0</v>
      </c>
      <c r="R117" s="241"/>
      <c r="S117" s="241" t="s">
        <v>183</v>
      </c>
      <c r="T117" s="242" t="s">
        <v>184</v>
      </c>
      <c r="U117" s="221">
        <v>0</v>
      </c>
      <c r="V117" s="221">
        <f>ROUND(E117*U117,2)</f>
        <v>0</v>
      </c>
      <c r="W117" s="221"/>
      <c r="X117" s="221" t="s">
        <v>185</v>
      </c>
      <c r="Y117" s="221" t="s">
        <v>186</v>
      </c>
      <c r="Z117" s="210"/>
      <c r="AA117" s="210"/>
      <c r="AB117" s="210"/>
      <c r="AC117" s="210"/>
      <c r="AD117" s="210"/>
      <c r="AE117" s="210"/>
      <c r="AF117" s="210"/>
      <c r="AG117" s="210" t="s">
        <v>541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48" t="s">
        <v>866</v>
      </c>
      <c r="D118" s="243"/>
      <c r="E118" s="243"/>
      <c r="F118" s="243"/>
      <c r="G118" s="243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189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0" t="s">
        <v>867</v>
      </c>
      <c r="D119" s="226"/>
      <c r="E119" s="227">
        <v>8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194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868</v>
      </c>
      <c r="D120" s="226"/>
      <c r="E120" s="227">
        <v>15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194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6">
        <v>45</v>
      </c>
      <c r="B121" s="237" t="s">
        <v>869</v>
      </c>
      <c r="C121" s="247" t="s">
        <v>870</v>
      </c>
      <c r="D121" s="238" t="s">
        <v>270</v>
      </c>
      <c r="E121" s="239">
        <v>500</v>
      </c>
      <c r="F121" s="240"/>
      <c r="G121" s="241">
        <f>ROUND(E121*F121,2)</f>
        <v>0</v>
      </c>
      <c r="H121" s="240"/>
      <c r="I121" s="241">
        <f>ROUND(E121*H121,2)</f>
        <v>0</v>
      </c>
      <c r="J121" s="240"/>
      <c r="K121" s="241">
        <f>ROUND(E121*J121,2)</f>
        <v>0</v>
      </c>
      <c r="L121" s="241">
        <v>21</v>
      </c>
      <c r="M121" s="241">
        <f>G121*(1+L121/100)</f>
        <v>0</v>
      </c>
      <c r="N121" s="239">
        <v>0</v>
      </c>
      <c r="O121" s="239">
        <f>ROUND(E121*N121,2)</f>
        <v>0</v>
      </c>
      <c r="P121" s="239">
        <v>0</v>
      </c>
      <c r="Q121" s="239">
        <f>ROUND(E121*P121,2)</f>
        <v>0</v>
      </c>
      <c r="R121" s="241"/>
      <c r="S121" s="241" t="s">
        <v>183</v>
      </c>
      <c r="T121" s="242" t="s">
        <v>184</v>
      </c>
      <c r="U121" s="221">
        <v>0</v>
      </c>
      <c r="V121" s="221">
        <f>ROUND(E121*U121,2)</f>
        <v>0</v>
      </c>
      <c r="W121" s="221"/>
      <c r="X121" s="221" t="s">
        <v>185</v>
      </c>
      <c r="Y121" s="221" t="s">
        <v>186</v>
      </c>
      <c r="Z121" s="210"/>
      <c r="AA121" s="210"/>
      <c r="AB121" s="210"/>
      <c r="AC121" s="210"/>
      <c r="AD121" s="210"/>
      <c r="AE121" s="210"/>
      <c r="AF121" s="210"/>
      <c r="AG121" s="210" t="s">
        <v>541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48" t="s">
        <v>871</v>
      </c>
      <c r="D122" s="243"/>
      <c r="E122" s="243"/>
      <c r="F122" s="243"/>
      <c r="G122" s="243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189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36">
        <v>46</v>
      </c>
      <c r="B123" s="237" t="s">
        <v>872</v>
      </c>
      <c r="C123" s="247" t="s">
        <v>873</v>
      </c>
      <c r="D123" s="238" t="s">
        <v>310</v>
      </c>
      <c r="E123" s="239">
        <v>1</v>
      </c>
      <c r="F123" s="240"/>
      <c r="G123" s="241">
        <f>ROUND(E123*F123,2)</f>
        <v>0</v>
      </c>
      <c r="H123" s="240"/>
      <c r="I123" s="241">
        <f>ROUND(E123*H123,2)</f>
        <v>0</v>
      </c>
      <c r="J123" s="240"/>
      <c r="K123" s="241">
        <f>ROUND(E123*J123,2)</f>
        <v>0</v>
      </c>
      <c r="L123" s="241">
        <v>21</v>
      </c>
      <c r="M123" s="241">
        <f>G123*(1+L123/100)</f>
        <v>0</v>
      </c>
      <c r="N123" s="239">
        <v>1.5E-3</v>
      </c>
      <c r="O123" s="239">
        <f>ROUND(E123*N123,2)</f>
        <v>0</v>
      </c>
      <c r="P123" s="239">
        <v>0</v>
      </c>
      <c r="Q123" s="239">
        <f>ROUND(E123*P123,2)</f>
        <v>0</v>
      </c>
      <c r="R123" s="241"/>
      <c r="S123" s="241" t="s">
        <v>183</v>
      </c>
      <c r="T123" s="242" t="s">
        <v>184</v>
      </c>
      <c r="U123" s="221">
        <v>0</v>
      </c>
      <c r="V123" s="221">
        <f>ROUND(E123*U123,2)</f>
        <v>0</v>
      </c>
      <c r="W123" s="221"/>
      <c r="X123" s="221" t="s">
        <v>366</v>
      </c>
      <c r="Y123" s="221" t="s">
        <v>186</v>
      </c>
      <c r="Z123" s="210"/>
      <c r="AA123" s="210"/>
      <c r="AB123" s="210"/>
      <c r="AC123" s="210"/>
      <c r="AD123" s="210"/>
      <c r="AE123" s="210"/>
      <c r="AF123" s="210"/>
      <c r="AG123" s="210" t="s">
        <v>563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48" t="s">
        <v>874</v>
      </c>
      <c r="D124" s="243"/>
      <c r="E124" s="243"/>
      <c r="F124" s="243"/>
      <c r="G124" s="243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189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2.5" outlineLevel="1" x14ac:dyDescent="0.2">
      <c r="A125" s="258">
        <v>47</v>
      </c>
      <c r="B125" s="259" t="s">
        <v>875</v>
      </c>
      <c r="C125" s="268" t="s">
        <v>876</v>
      </c>
      <c r="D125" s="260" t="s">
        <v>310</v>
      </c>
      <c r="E125" s="261">
        <v>20</v>
      </c>
      <c r="F125" s="262"/>
      <c r="G125" s="263">
        <f>ROUND(E125*F125,2)</f>
        <v>0</v>
      </c>
      <c r="H125" s="262"/>
      <c r="I125" s="263">
        <f>ROUND(E125*H125,2)</f>
        <v>0</v>
      </c>
      <c r="J125" s="262"/>
      <c r="K125" s="263">
        <f>ROUND(E125*J125,2)</f>
        <v>0</v>
      </c>
      <c r="L125" s="263">
        <v>21</v>
      </c>
      <c r="M125" s="263">
        <f>G125*(1+L125/100)</f>
        <v>0</v>
      </c>
      <c r="N125" s="261">
        <v>0</v>
      </c>
      <c r="O125" s="261">
        <f>ROUND(E125*N125,2)</f>
        <v>0</v>
      </c>
      <c r="P125" s="261">
        <v>0</v>
      </c>
      <c r="Q125" s="261">
        <f>ROUND(E125*P125,2)</f>
        <v>0</v>
      </c>
      <c r="R125" s="263" t="s">
        <v>407</v>
      </c>
      <c r="S125" s="263" t="s">
        <v>242</v>
      </c>
      <c r="T125" s="264" t="s">
        <v>242</v>
      </c>
      <c r="U125" s="221">
        <v>0</v>
      </c>
      <c r="V125" s="221">
        <f>ROUND(E125*U125,2)</f>
        <v>0</v>
      </c>
      <c r="W125" s="221"/>
      <c r="X125" s="221" t="s">
        <v>366</v>
      </c>
      <c r="Y125" s="221" t="s">
        <v>186</v>
      </c>
      <c r="Z125" s="210"/>
      <c r="AA125" s="210"/>
      <c r="AB125" s="210"/>
      <c r="AC125" s="210"/>
      <c r="AD125" s="210"/>
      <c r="AE125" s="210"/>
      <c r="AF125" s="210"/>
      <c r="AG125" s="210" t="s">
        <v>563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58">
        <v>48</v>
      </c>
      <c r="B126" s="259" t="s">
        <v>877</v>
      </c>
      <c r="C126" s="268" t="s">
        <v>878</v>
      </c>
      <c r="D126" s="260" t="s">
        <v>310</v>
      </c>
      <c r="E126" s="261">
        <v>20</v>
      </c>
      <c r="F126" s="262"/>
      <c r="G126" s="263">
        <f>ROUND(E126*F126,2)</f>
        <v>0</v>
      </c>
      <c r="H126" s="262"/>
      <c r="I126" s="263">
        <f>ROUND(E126*H126,2)</f>
        <v>0</v>
      </c>
      <c r="J126" s="262"/>
      <c r="K126" s="263">
        <f>ROUND(E126*J126,2)</f>
        <v>0</v>
      </c>
      <c r="L126" s="263">
        <v>21</v>
      </c>
      <c r="M126" s="263">
        <f>G126*(1+L126/100)</f>
        <v>0</v>
      </c>
      <c r="N126" s="261">
        <v>0</v>
      </c>
      <c r="O126" s="261">
        <f>ROUND(E126*N126,2)</f>
        <v>0</v>
      </c>
      <c r="P126" s="261">
        <v>0</v>
      </c>
      <c r="Q126" s="261">
        <f>ROUND(E126*P126,2)</f>
        <v>0</v>
      </c>
      <c r="R126" s="263" t="s">
        <v>407</v>
      </c>
      <c r="S126" s="263" t="s">
        <v>242</v>
      </c>
      <c r="T126" s="264" t="s">
        <v>242</v>
      </c>
      <c r="U126" s="221">
        <v>0</v>
      </c>
      <c r="V126" s="221">
        <f>ROUND(E126*U126,2)</f>
        <v>0</v>
      </c>
      <c r="W126" s="221"/>
      <c r="X126" s="221" t="s">
        <v>366</v>
      </c>
      <c r="Y126" s="221" t="s">
        <v>186</v>
      </c>
      <c r="Z126" s="210"/>
      <c r="AA126" s="210"/>
      <c r="AB126" s="210"/>
      <c r="AC126" s="210"/>
      <c r="AD126" s="210"/>
      <c r="AE126" s="210"/>
      <c r="AF126" s="210"/>
      <c r="AG126" s="210" t="s">
        <v>563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58">
        <v>49</v>
      </c>
      <c r="B127" s="259" t="s">
        <v>879</v>
      </c>
      <c r="C127" s="268" t="s">
        <v>880</v>
      </c>
      <c r="D127" s="260" t="s">
        <v>310</v>
      </c>
      <c r="E127" s="261">
        <v>30</v>
      </c>
      <c r="F127" s="262"/>
      <c r="G127" s="263">
        <f>ROUND(E127*F127,2)</f>
        <v>0</v>
      </c>
      <c r="H127" s="262"/>
      <c r="I127" s="263">
        <f>ROUND(E127*H127,2)</f>
        <v>0</v>
      </c>
      <c r="J127" s="262"/>
      <c r="K127" s="263">
        <f>ROUND(E127*J127,2)</f>
        <v>0</v>
      </c>
      <c r="L127" s="263">
        <v>21</v>
      </c>
      <c r="M127" s="263">
        <f>G127*(1+L127/100)</f>
        <v>0</v>
      </c>
      <c r="N127" s="261">
        <v>0</v>
      </c>
      <c r="O127" s="261">
        <f>ROUND(E127*N127,2)</f>
        <v>0</v>
      </c>
      <c r="P127" s="261">
        <v>0</v>
      </c>
      <c r="Q127" s="261">
        <f>ROUND(E127*P127,2)</f>
        <v>0</v>
      </c>
      <c r="R127" s="263" t="s">
        <v>407</v>
      </c>
      <c r="S127" s="263" t="s">
        <v>242</v>
      </c>
      <c r="T127" s="264" t="s">
        <v>242</v>
      </c>
      <c r="U127" s="221">
        <v>0</v>
      </c>
      <c r="V127" s="221">
        <f>ROUND(E127*U127,2)</f>
        <v>0</v>
      </c>
      <c r="W127" s="221"/>
      <c r="X127" s="221" t="s">
        <v>366</v>
      </c>
      <c r="Y127" s="221" t="s">
        <v>186</v>
      </c>
      <c r="Z127" s="210"/>
      <c r="AA127" s="210"/>
      <c r="AB127" s="210"/>
      <c r="AC127" s="210"/>
      <c r="AD127" s="210"/>
      <c r="AE127" s="210"/>
      <c r="AF127" s="210"/>
      <c r="AG127" s="210" t="s">
        <v>563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36">
        <v>50</v>
      </c>
      <c r="B128" s="237" t="s">
        <v>881</v>
      </c>
      <c r="C128" s="247" t="s">
        <v>882</v>
      </c>
      <c r="D128" s="238" t="s">
        <v>310</v>
      </c>
      <c r="E128" s="239">
        <v>1</v>
      </c>
      <c r="F128" s="240"/>
      <c r="G128" s="241">
        <f>ROUND(E128*F128,2)</f>
        <v>0</v>
      </c>
      <c r="H128" s="240"/>
      <c r="I128" s="241">
        <f>ROUND(E128*H128,2)</f>
        <v>0</v>
      </c>
      <c r="J128" s="240"/>
      <c r="K128" s="241">
        <f>ROUND(E128*J128,2)</f>
        <v>0</v>
      </c>
      <c r="L128" s="241">
        <v>21</v>
      </c>
      <c r="M128" s="241">
        <f>G128*(1+L128/100)</f>
        <v>0</v>
      </c>
      <c r="N128" s="239">
        <v>0</v>
      </c>
      <c r="O128" s="239">
        <f>ROUND(E128*N128,2)</f>
        <v>0</v>
      </c>
      <c r="P128" s="239">
        <v>0</v>
      </c>
      <c r="Q128" s="239">
        <f>ROUND(E128*P128,2)</f>
        <v>0</v>
      </c>
      <c r="R128" s="241"/>
      <c r="S128" s="241" t="s">
        <v>183</v>
      </c>
      <c r="T128" s="242" t="s">
        <v>184</v>
      </c>
      <c r="U128" s="221">
        <v>0</v>
      </c>
      <c r="V128" s="221">
        <f>ROUND(E128*U128,2)</f>
        <v>0</v>
      </c>
      <c r="W128" s="221"/>
      <c r="X128" s="221" t="s">
        <v>366</v>
      </c>
      <c r="Y128" s="221" t="s">
        <v>186</v>
      </c>
      <c r="Z128" s="210"/>
      <c r="AA128" s="210"/>
      <c r="AB128" s="210"/>
      <c r="AC128" s="210"/>
      <c r="AD128" s="210"/>
      <c r="AE128" s="210"/>
      <c r="AF128" s="210"/>
      <c r="AG128" s="210" t="s">
        <v>563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48" t="s">
        <v>883</v>
      </c>
      <c r="D129" s="243"/>
      <c r="E129" s="243"/>
      <c r="F129" s="243"/>
      <c r="G129" s="243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189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29" t="s">
        <v>178</v>
      </c>
      <c r="B130" s="230" t="s">
        <v>140</v>
      </c>
      <c r="C130" s="246" t="s">
        <v>141</v>
      </c>
      <c r="D130" s="231"/>
      <c r="E130" s="232"/>
      <c r="F130" s="233"/>
      <c r="G130" s="233">
        <f>SUMIF(AG131:AG149,"&lt;&gt;NOR",G131:G149)</f>
        <v>0</v>
      </c>
      <c r="H130" s="233"/>
      <c r="I130" s="233">
        <f>SUM(I131:I149)</f>
        <v>0</v>
      </c>
      <c r="J130" s="233"/>
      <c r="K130" s="233">
        <f>SUM(K131:K149)</f>
        <v>0</v>
      </c>
      <c r="L130" s="233"/>
      <c r="M130" s="233">
        <f>SUM(M131:M149)</f>
        <v>0</v>
      </c>
      <c r="N130" s="232"/>
      <c r="O130" s="232">
        <f>SUM(O131:O149)</f>
        <v>0</v>
      </c>
      <c r="P130" s="232"/>
      <c r="Q130" s="232">
        <f>SUM(Q131:Q149)</f>
        <v>0.01</v>
      </c>
      <c r="R130" s="233"/>
      <c r="S130" s="233"/>
      <c r="T130" s="234"/>
      <c r="U130" s="228"/>
      <c r="V130" s="228">
        <f>SUM(V131:V149)</f>
        <v>0</v>
      </c>
      <c r="W130" s="228"/>
      <c r="X130" s="228"/>
      <c r="Y130" s="228"/>
      <c r="AG130" t="s">
        <v>179</v>
      </c>
    </row>
    <row r="131" spans="1:60" outlineLevel="1" x14ac:dyDescent="0.2">
      <c r="A131" s="236">
        <v>51</v>
      </c>
      <c r="B131" s="237" t="s">
        <v>884</v>
      </c>
      <c r="C131" s="247" t="s">
        <v>885</v>
      </c>
      <c r="D131" s="238" t="s">
        <v>886</v>
      </c>
      <c r="E131" s="239">
        <v>16</v>
      </c>
      <c r="F131" s="240"/>
      <c r="G131" s="241">
        <f>ROUND(E131*F131,2)</f>
        <v>0</v>
      </c>
      <c r="H131" s="240"/>
      <c r="I131" s="241">
        <f>ROUND(E131*H131,2)</f>
        <v>0</v>
      </c>
      <c r="J131" s="240"/>
      <c r="K131" s="241">
        <f>ROUND(E131*J131,2)</f>
        <v>0</v>
      </c>
      <c r="L131" s="241">
        <v>21</v>
      </c>
      <c r="M131" s="241">
        <f>G131*(1+L131/100)</f>
        <v>0</v>
      </c>
      <c r="N131" s="239">
        <v>0</v>
      </c>
      <c r="O131" s="239">
        <f>ROUND(E131*N131,2)</f>
        <v>0</v>
      </c>
      <c r="P131" s="239">
        <v>0</v>
      </c>
      <c r="Q131" s="239">
        <f>ROUND(E131*P131,2)</f>
        <v>0</v>
      </c>
      <c r="R131" s="241"/>
      <c r="S131" s="241" t="s">
        <v>242</v>
      </c>
      <c r="T131" s="242" t="s">
        <v>242</v>
      </c>
      <c r="U131" s="221">
        <v>0</v>
      </c>
      <c r="V131" s="221">
        <f>ROUND(E131*U131,2)</f>
        <v>0</v>
      </c>
      <c r="W131" s="221"/>
      <c r="X131" s="221" t="s">
        <v>185</v>
      </c>
      <c r="Y131" s="221" t="s">
        <v>186</v>
      </c>
      <c r="Z131" s="210"/>
      <c r="AA131" s="210"/>
      <c r="AB131" s="210"/>
      <c r="AC131" s="210"/>
      <c r="AD131" s="210"/>
      <c r="AE131" s="210"/>
      <c r="AF131" s="210"/>
      <c r="AG131" s="210" t="s">
        <v>541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48" t="s">
        <v>887</v>
      </c>
      <c r="D132" s="243"/>
      <c r="E132" s="243"/>
      <c r="F132" s="243"/>
      <c r="G132" s="243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189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0" t="s">
        <v>888</v>
      </c>
      <c r="D133" s="226"/>
      <c r="E133" s="227">
        <v>8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194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0" t="s">
        <v>889</v>
      </c>
      <c r="D134" s="226"/>
      <c r="E134" s="227">
        <v>8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194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36">
        <v>52</v>
      </c>
      <c r="B135" s="237" t="s">
        <v>890</v>
      </c>
      <c r="C135" s="247" t="s">
        <v>891</v>
      </c>
      <c r="D135" s="238" t="s">
        <v>270</v>
      </c>
      <c r="E135" s="239">
        <v>200</v>
      </c>
      <c r="F135" s="240"/>
      <c r="G135" s="241">
        <f>ROUND(E135*F135,2)</f>
        <v>0</v>
      </c>
      <c r="H135" s="240"/>
      <c r="I135" s="241">
        <f>ROUND(E135*H135,2)</f>
        <v>0</v>
      </c>
      <c r="J135" s="240"/>
      <c r="K135" s="241">
        <f>ROUND(E135*J135,2)</f>
        <v>0</v>
      </c>
      <c r="L135" s="241">
        <v>21</v>
      </c>
      <c r="M135" s="241">
        <f>G135*(1+L135/100)</f>
        <v>0</v>
      </c>
      <c r="N135" s="239">
        <v>0</v>
      </c>
      <c r="O135" s="239">
        <f>ROUND(E135*N135,2)</f>
        <v>0</v>
      </c>
      <c r="P135" s="239">
        <v>0</v>
      </c>
      <c r="Q135" s="239">
        <f>ROUND(E135*P135,2)</f>
        <v>0</v>
      </c>
      <c r="R135" s="241"/>
      <c r="S135" s="241" t="s">
        <v>242</v>
      </c>
      <c r="T135" s="242" t="s">
        <v>242</v>
      </c>
      <c r="U135" s="221">
        <v>0</v>
      </c>
      <c r="V135" s="221">
        <f>ROUND(E135*U135,2)</f>
        <v>0</v>
      </c>
      <c r="W135" s="221"/>
      <c r="X135" s="221" t="s">
        <v>185</v>
      </c>
      <c r="Y135" s="221" t="s">
        <v>186</v>
      </c>
      <c r="Z135" s="210"/>
      <c r="AA135" s="210"/>
      <c r="AB135" s="210"/>
      <c r="AC135" s="210"/>
      <c r="AD135" s="210"/>
      <c r="AE135" s="210"/>
      <c r="AF135" s="210"/>
      <c r="AG135" s="210" t="s">
        <v>541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48" t="s">
        <v>892</v>
      </c>
      <c r="D136" s="243"/>
      <c r="E136" s="243"/>
      <c r="F136" s="243"/>
      <c r="G136" s="243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189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17"/>
      <c r="B137" s="218"/>
      <c r="C137" s="249" t="s">
        <v>845</v>
      </c>
      <c r="D137" s="244"/>
      <c r="E137" s="244"/>
      <c r="F137" s="244"/>
      <c r="G137" s="244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189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58">
        <v>53</v>
      </c>
      <c r="B138" s="259" t="s">
        <v>893</v>
      </c>
      <c r="C138" s="268" t="s">
        <v>894</v>
      </c>
      <c r="D138" s="260" t="s">
        <v>310</v>
      </c>
      <c r="E138" s="261">
        <v>5</v>
      </c>
      <c r="F138" s="262"/>
      <c r="G138" s="263">
        <f>ROUND(E138*F138,2)</f>
        <v>0</v>
      </c>
      <c r="H138" s="262"/>
      <c r="I138" s="263">
        <f>ROUND(E138*H138,2)</f>
        <v>0</v>
      </c>
      <c r="J138" s="262"/>
      <c r="K138" s="263">
        <f>ROUND(E138*J138,2)</f>
        <v>0</v>
      </c>
      <c r="L138" s="263">
        <v>21</v>
      </c>
      <c r="M138" s="263">
        <f>G138*(1+L138/100)</f>
        <v>0</v>
      </c>
      <c r="N138" s="261">
        <v>0</v>
      </c>
      <c r="O138" s="261">
        <f>ROUND(E138*N138,2)</f>
        <v>0</v>
      </c>
      <c r="P138" s="261">
        <v>0</v>
      </c>
      <c r="Q138" s="261">
        <f>ROUND(E138*P138,2)</f>
        <v>0</v>
      </c>
      <c r="R138" s="263"/>
      <c r="S138" s="263" t="s">
        <v>242</v>
      </c>
      <c r="T138" s="264" t="s">
        <v>242</v>
      </c>
      <c r="U138" s="221">
        <v>0</v>
      </c>
      <c r="V138" s="221">
        <f>ROUND(E138*U138,2)</f>
        <v>0</v>
      </c>
      <c r="W138" s="221"/>
      <c r="X138" s="221" t="s">
        <v>185</v>
      </c>
      <c r="Y138" s="221" t="s">
        <v>186</v>
      </c>
      <c r="Z138" s="210"/>
      <c r="AA138" s="210"/>
      <c r="AB138" s="210"/>
      <c r="AC138" s="210"/>
      <c r="AD138" s="210"/>
      <c r="AE138" s="210"/>
      <c r="AF138" s="210"/>
      <c r="AG138" s="210" t="s">
        <v>541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36">
        <v>54</v>
      </c>
      <c r="B139" s="237" t="s">
        <v>895</v>
      </c>
      <c r="C139" s="247" t="s">
        <v>896</v>
      </c>
      <c r="D139" s="238" t="s">
        <v>310</v>
      </c>
      <c r="E139" s="239">
        <v>1</v>
      </c>
      <c r="F139" s="240"/>
      <c r="G139" s="241">
        <f>ROUND(E139*F139,2)</f>
        <v>0</v>
      </c>
      <c r="H139" s="240"/>
      <c r="I139" s="241">
        <f>ROUND(E139*H139,2)</f>
        <v>0</v>
      </c>
      <c r="J139" s="240"/>
      <c r="K139" s="241">
        <f>ROUND(E139*J139,2)</f>
        <v>0</v>
      </c>
      <c r="L139" s="241">
        <v>21</v>
      </c>
      <c r="M139" s="241">
        <f>G139*(1+L139/100)</f>
        <v>0</v>
      </c>
      <c r="N139" s="239">
        <v>0</v>
      </c>
      <c r="O139" s="239">
        <f>ROUND(E139*N139,2)</f>
        <v>0</v>
      </c>
      <c r="P139" s="239">
        <v>0</v>
      </c>
      <c r="Q139" s="239">
        <f>ROUND(E139*P139,2)</f>
        <v>0</v>
      </c>
      <c r="R139" s="241"/>
      <c r="S139" s="241" t="s">
        <v>242</v>
      </c>
      <c r="T139" s="242" t="s">
        <v>242</v>
      </c>
      <c r="U139" s="221">
        <v>0</v>
      </c>
      <c r="V139" s="221">
        <f>ROUND(E139*U139,2)</f>
        <v>0</v>
      </c>
      <c r="W139" s="221"/>
      <c r="X139" s="221" t="s">
        <v>185</v>
      </c>
      <c r="Y139" s="221" t="s">
        <v>186</v>
      </c>
      <c r="Z139" s="210"/>
      <c r="AA139" s="210"/>
      <c r="AB139" s="210"/>
      <c r="AC139" s="210"/>
      <c r="AD139" s="210"/>
      <c r="AE139" s="210"/>
      <c r="AF139" s="210"/>
      <c r="AG139" s="210" t="s">
        <v>541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17"/>
      <c r="B140" s="218"/>
      <c r="C140" s="248" t="s">
        <v>897</v>
      </c>
      <c r="D140" s="243"/>
      <c r="E140" s="243"/>
      <c r="F140" s="243"/>
      <c r="G140" s="243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189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8">
        <v>55</v>
      </c>
      <c r="B141" s="259" t="s">
        <v>898</v>
      </c>
      <c r="C141" s="268" t="s">
        <v>899</v>
      </c>
      <c r="D141" s="260" t="s">
        <v>310</v>
      </c>
      <c r="E141" s="261">
        <v>10</v>
      </c>
      <c r="F141" s="262"/>
      <c r="G141" s="263">
        <f>ROUND(E141*F141,2)</f>
        <v>0</v>
      </c>
      <c r="H141" s="262"/>
      <c r="I141" s="263">
        <f>ROUND(E141*H141,2)</f>
        <v>0</v>
      </c>
      <c r="J141" s="262"/>
      <c r="K141" s="263">
        <f>ROUND(E141*J141,2)</f>
        <v>0</v>
      </c>
      <c r="L141" s="263">
        <v>21</v>
      </c>
      <c r="M141" s="263">
        <f>G141*(1+L141/100)</f>
        <v>0</v>
      </c>
      <c r="N141" s="261">
        <v>0</v>
      </c>
      <c r="O141" s="261">
        <f>ROUND(E141*N141,2)</f>
        <v>0</v>
      </c>
      <c r="P141" s="261">
        <v>0</v>
      </c>
      <c r="Q141" s="261">
        <f>ROUND(E141*P141,2)</f>
        <v>0</v>
      </c>
      <c r="R141" s="263"/>
      <c r="S141" s="263" t="s">
        <v>242</v>
      </c>
      <c r="T141" s="264" t="s">
        <v>242</v>
      </c>
      <c r="U141" s="221">
        <v>0</v>
      </c>
      <c r="V141" s="221">
        <f>ROUND(E141*U141,2)</f>
        <v>0</v>
      </c>
      <c r="W141" s="221"/>
      <c r="X141" s="221" t="s">
        <v>185</v>
      </c>
      <c r="Y141" s="221" t="s">
        <v>186</v>
      </c>
      <c r="Z141" s="210"/>
      <c r="AA141" s="210"/>
      <c r="AB141" s="210"/>
      <c r="AC141" s="210"/>
      <c r="AD141" s="210"/>
      <c r="AE141" s="210"/>
      <c r="AF141" s="210"/>
      <c r="AG141" s="210" t="s">
        <v>541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8">
        <v>56</v>
      </c>
      <c r="B142" s="259" t="s">
        <v>900</v>
      </c>
      <c r="C142" s="268" t="s">
        <v>901</v>
      </c>
      <c r="D142" s="260" t="s">
        <v>310</v>
      </c>
      <c r="E142" s="261">
        <v>10</v>
      </c>
      <c r="F142" s="262"/>
      <c r="G142" s="263">
        <f>ROUND(E142*F142,2)</f>
        <v>0</v>
      </c>
      <c r="H142" s="262"/>
      <c r="I142" s="263">
        <f>ROUND(E142*H142,2)</f>
        <v>0</v>
      </c>
      <c r="J142" s="262"/>
      <c r="K142" s="263">
        <f>ROUND(E142*J142,2)</f>
        <v>0</v>
      </c>
      <c r="L142" s="263">
        <v>21</v>
      </c>
      <c r="M142" s="263">
        <f>G142*(1+L142/100)</f>
        <v>0</v>
      </c>
      <c r="N142" s="261">
        <v>0</v>
      </c>
      <c r="O142" s="261">
        <f>ROUND(E142*N142,2)</f>
        <v>0</v>
      </c>
      <c r="P142" s="261">
        <v>0</v>
      </c>
      <c r="Q142" s="261">
        <f>ROUND(E142*P142,2)</f>
        <v>0</v>
      </c>
      <c r="R142" s="263"/>
      <c r="S142" s="263" t="s">
        <v>242</v>
      </c>
      <c r="T142" s="264" t="s">
        <v>242</v>
      </c>
      <c r="U142" s="221">
        <v>0</v>
      </c>
      <c r="V142" s="221">
        <f>ROUND(E142*U142,2)</f>
        <v>0</v>
      </c>
      <c r="W142" s="221"/>
      <c r="X142" s="221" t="s">
        <v>185</v>
      </c>
      <c r="Y142" s="221" t="s">
        <v>186</v>
      </c>
      <c r="Z142" s="210"/>
      <c r="AA142" s="210"/>
      <c r="AB142" s="210"/>
      <c r="AC142" s="210"/>
      <c r="AD142" s="210"/>
      <c r="AE142" s="210"/>
      <c r="AF142" s="210"/>
      <c r="AG142" s="210" t="s">
        <v>541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36">
        <v>57</v>
      </c>
      <c r="B143" s="237" t="s">
        <v>902</v>
      </c>
      <c r="C143" s="247" t="s">
        <v>903</v>
      </c>
      <c r="D143" s="238" t="s">
        <v>270</v>
      </c>
      <c r="E143" s="239">
        <v>200</v>
      </c>
      <c r="F143" s="240"/>
      <c r="G143" s="241">
        <f>ROUND(E143*F143,2)</f>
        <v>0</v>
      </c>
      <c r="H143" s="240"/>
      <c r="I143" s="241">
        <f>ROUND(E143*H143,2)</f>
        <v>0</v>
      </c>
      <c r="J143" s="240"/>
      <c r="K143" s="241">
        <f>ROUND(E143*J143,2)</f>
        <v>0</v>
      </c>
      <c r="L143" s="241">
        <v>21</v>
      </c>
      <c r="M143" s="241">
        <f>G143*(1+L143/100)</f>
        <v>0</v>
      </c>
      <c r="N143" s="239">
        <v>0</v>
      </c>
      <c r="O143" s="239">
        <f>ROUND(E143*N143,2)</f>
        <v>0</v>
      </c>
      <c r="P143" s="239">
        <v>0</v>
      </c>
      <c r="Q143" s="239">
        <f>ROUND(E143*P143,2)</f>
        <v>0</v>
      </c>
      <c r="R143" s="241"/>
      <c r="S143" s="241" t="s">
        <v>183</v>
      </c>
      <c r="T143" s="242" t="s">
        <v>184</v>
      </c>
      <c r="U143" s="221">
        <v>0</v>
      </c>
      <c r="V143" s="221">
        <f>ROUND(E143*U143,2)</f>
        <v>0</v>
      </c>
      <c r="W143" s="221"/>
      <c r="X143" s="221" t="s">
        <v>185</v>
      </c>
      <c r="Y143" s="221" t="s">
        <v>186</v>
      </c>
      <c r="Z143" s="210"/>
      <c r="AA143" s="210"/>
      <c r="AB143" s="210"/>
      <c r="AC143" s="210"/>
      <c r="AD143" s="210"/>
      <c r="AE143" s="210"/>
      <c r="AF143" s="210"/>
      <c r="AG143" s="210" t="s">
        <v>541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48" t="s">
        <v>904</v>
      </c>
      <c r="D144" s="243"/>
      <c r="E144" s="243"/>
      <c r="F144" s="243"/>
      <c r="G144" s="243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189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36">
        <v>58</v>
      </c>
      <c r="B145" s="237" t="s">
        <v>905</v>
      </c>
      <c r="C145" s="247" t="s">
        <v>906</v>
      </c>
      <c r="D145" s="238" t="s">
        <v>270</v>
      </c>
      <c r="E145" s="239">
        <v>75</v>
      </c>
      <c r="F145" s="240"/>
      <c r="G145" s="241">
        <f>ROUND(E145*F145,2)</f>
        <v>0</v>
      </c>
      <c r="H145" s="240"/>
      <c r="I145" s="241">
        <f>ROUND(E145*H145,2)</f>
        <v>0</v>
      </c>
      <c r="J145" s="240"/>
      <c r="K145" s="241">
        <f>ROUND(E145*J145,2)</f>
        <v>0</v>
      </c>
      <c r="L145" s="241">
        <v>21</v>
      </c>
      <c r="M145" s="241">
        <f>G145*(1+L145/100)</f>
        <v>0</v>
      </c>
      <c r="N145" s="239">
        <v>0</v>
      </c>
      <c r="O145" s="239">
        <f>ROUND(E145*N145,2)</f>
        <v>0</v>
      </c>
      <c r="P145" s="239">
        <v>1.2E-4</v>
      </c>
      <c r="Q145" s="239">
        <f>ROUND(E145*P145,2)</f>
        <v>0.01</v>
      </c>
      <c r="R145" s="241"/>
      <c r="S145" s="241" t="s">
        <v>183</v>
      </c>
      <c r="T145" s="242" t="s">
        <v>184</v>
      </c>
      <c r="U145" s="221">
        <v>0</v>
      </c>
      <c r="V145" s="221">
        <f>ROUND(E145*U145,2)</f>
        <v>0</v>
      </c>
      <c r="W145" s="221"/>
      <c r="X145" s="221" t="s">
        <v>185</v>
      </c>
      <c r="Y145" s="221" t="s">
        <v>186</v>
      </c>
      <c r="Z145" s="210"/>
      <c r="AA145" s="210"/>
      <c r="AB145" s="210"/>
      <c r="AC145" s="210"/>
      <c r="AD145" s="210"/>
      <c r="AE145" s="210"/>
      <c r="AF145" s="210"/>
      <c r="AG145" s="210" t="s">
        <v>206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50" t="s">
        <v>907</v>
      </c>
      <c r="D146" s="226"/>
      <c r="E146" s="227">
        <v>75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194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36">
        <v>59</v>
      </c>
      <c r="B147" s="237" t="s">
        <v>908</v>
      </c>
      <c r="C147" s="247" t="s">
        <v>909</v>
      </c>
      <c r="D147" s="238" t="s">
        <v>270</v>
      </c>
      <c r="E147" s="239">
        <v>200</v>
      </c>
      <c r="F147" s="240"/>
      <c r="G147" s="241">
        <f>ROUND(E147*F147,2)</f>
        <v>0</v>
      </c>
      <c r="H147" s="240"/>
      <c r="I147" s="241">
        <f>ROUND(E147*H147,2)</f>
        <v>0</v>
      </c>
      <c r="J147" s="240"/>
      <c r="K147" s="241">
        <f>ROUND(E147*J147,2)</f>
        <v>0</v>
      </c>
      <c r="L147" s="241">
        <v>21</v>
      </c>
      <c r="M147" s="241">
        <f>G147*(1+L147/100)</f>
        <v>0</v>
      </c>
      <c r="N147" s="239">
        <v>0</v>
      </c>
      <c r="O147" s="239">
        <f>ROUND(E147*N147,2)</f>
        <v>0</v>
      </c>
      <c r="P147" s="239">
        <v>0</v>
      </c>
      <c r="Q147" s="239">
        <f>ROUND(E147*P147,2)</f>
        <v>0</v>
      </c>
      <c r="R147" s="241" t="s">
        <v>407</v>
      </c>
      <c r="S147" s="241" t="s">
        <v>242</v>
      </c>
      <c r="T147" s="242" t="s">
        <v>242</v>
      </c>
      <c r="U147" s="221">
        <v>0</v>
      </c>
      <c r="V147" s="221">
        <f>ROUND(E147*U147,2)</f>
        <v>0</v>
      </c>
      <c r="W147" s="221"/>
      <c r="X147" s="221" t="s">
        <v>366</v>
      </c>
      <c r="Y147" s="221" t="s">
        <v>186</v>
      </c>
      <c r="Z147" s="210"/>
      <c r="AA147" s="210"/>
      <c r="AB147" s="210"/>
      <c r="AC147" s="210"/>
      <c r="AD147" s="210"/>
      <c r="AE147" s="210"/>
      <c r="AF147" s="210"/>
      <c r="AG147" s="210" t="s">
        <v>563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">
      <c r="A148" s="217"/>
      <c r="B148" s="218"/>
      <c r="C148" s="248" t="s">
        <v>892</v>
      </c>
      <c r="D148" s="243"/>
      <c r="E148" s="243"/>
      <c r="F148" s="243"/>
      <c r="G148" s="243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189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58">
        <v>60</v>
      </c>
      <c r="B149" s="259" t="s">
        <v>910</v>
      </c>
      <c r="C149" s="268" t="s">
        <v>911</v>
      </c>
      <c r="D149" s="260" t="s">
        <v>310</v>
      </c>
      <c r="E149" s="261">
        <v>5</v>
      </c>
      <c r="F149" s="262"/>
      <c r="G149" s="263">
        <f>ROUND(E149*F149,2)</f>
        <v>0</v>
      </c>
      <c r="H149" s="262"/>
      <c r="I149" s="263">
        <f>ROUND(E149*H149,2)</f>
        <v>0</v>
      </c>
      <c r="J149" s="262"/>
      <c r="K149" s="263">
        <f>ROUND(E149*J149,2)</f>
        <v>0</v>
      </c>
      <c r="L149" s="263">
        <v>21</v>
      </c>
      <c r="M149" s="263">
        <f>G149*(1+L149/100)</f>
        <v>0</v>
      </c>
      <c r="N149" s="261">
        <v>0</v>
      </c>
      <c r="O149" s="261">
        <f>ROUND(E149*N149,2)</f>
        <v>0</v>
      </c>
      <c r="P149" s="261">
        <v>0</v>
      </c>
      <c r="Q149" s="261">
        <f>ROUND(E149*P149,2)</f>
        <v>0</v>
      </c>
      <c r="R149" s="263" t="s">
        <v>407</v>
      </c>
      <c r="S149" s="263" t="s">
        <v>242</v>
      </c>
      <c r="T149" s="264" t="s">
        <v>242</v>
      </c>
      <c r="U149" s="221">
        <v>0</v>
      </c>
      <c r="V149" s="221">
        <f>ROUND(E149*U149,2)</f>
        <v>0</v>
      </c>
      <c r="W149" s="221"/>
      <c r="X149" s="221" t="s">
        <v>366</v>
      </c>
      <c r="Y149" s="221" t="s">
        <v>186</v>
      </c>
      <c r="Z149" s="210"/>
      <c r="AA149" s="210"/>
      <c r="AB149" s="210"/>
      <c r="AC149" s="210"/>
      <c r="AD149" s="210"/>
      <c r="AE149" s="210"/>
      <c r="AF149" s="210"/>
      <c r="AG149" s="210" t="s">
        <v>563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x14ac:dyDescent="0.2">
      <c r="A150" s="229" t="s">
        <v>178</v>
      </c>
      <c r="B150" s="230" t="s">
        <v>146</v>
      </c>
      <c r="C150" s="246" t="s">
        <v>147</v>
      </c>
      <c r="D150" s="231"/>
      <c r="E150" s="232"/>
      <c r="F150" s="233"/>
      <c r="G150" s="233">
        <f>SUMIF(AG151:AG158,"&lt;&gt;NOR",G151:G158)</f>
        <v>0</v>
      </c>
      <c r="H150" s="233"/>
      <c r="I150" s="233">
        <f>SUM(I151:I158)</f>
        <v>0</v>
      </c>
      <c r="J150" s="233"/>
      <c r="K150" s="233">
        <f>SUM(K151:K158)</f>
        <v>0</v>
      </c>
      <c r="L150" s="233"/>
      <c r="M150" s="233">
        <f>SUM(M151:M158)</f>
        <v>0</v>
      </c>
      <c r="N150" s="232"/>
      <c r="O150" s="232">
        <f>SUM(O151:O158)</f>
        <v>0</v>
      </c>
      <c r="P150" s="232"/>
      <c r="Q150" s="232">
        <f>SUM(Q151:Q158)</f>
        <v>0</v>
      </c>
      <c r="R150" s="233"/>
      <c r="S150" s="233"/>
      <c r="T150" s="234"/>
      <c r="U150" s="228"/>
      <c r="V150" s="228">
        <f>SUM(V151:V158)</f>
        <v>8.9600000000000009</v>
      </c>
      <c r="W150" s="228"/>
      <c r="X150" s="228"/>
      <c r="Y150" s="228"/>
      <c r="AG150" t="s">
        <v>179</v>
      </c>
    </row>
    <row r="151" spans="1:60" outlineLevel="1" x14ac:dyDescent="0.2">
      <c r="A151" s="236">
        <v>61</v>
      </c>
      <c r="B151" s="237" t="s">
        <v>465</v>
      </c>
      <c r="C151" s="247" t="s">
        <v>466</v>
      </c>
      <c r="D151" s="238" t="s">
        <v>301</v>
      </c>
      <c r="E151" s="239">
        <v>2.835</v>
      </c>
      <c r="F151" s="240"/>
      <c r="G151" s="241">
        <f>ROUND(E151*F151,2)</f>
        <v>0</v>
      </c>
      <c r="H151" s="240"/>
      <c r="I151" s="241">
        <f>ROUND(E151*H151,2)</f>
        <v>0</v>
      </c>
      <c r="J151" s="240"/>
      <c r="K151" s="241">
        <f>ROUND(E151*J151,2)</f>
        <v>0</v>
      </c>
      <c r="L151" s="241">
        <v>21</v>
      </c>
      <c r="M151" s="241">
        <f>G151*(1+L151/100)</f>
        <v>0</v>
      </c>
      <c r="N151" s="239">
        <v>0</v>
      </c>
      <c r="O151" s="239">
        <f>ROUND(E151*N151,2)</f>
        <v>0</v>
      </c>
      <c r="P151" s="239">
        <v>0</v>
      </c>
      <c r="Q151" s="239">
        <f>ROUND(E151*P151,2)</f>
        <v>0</v>
      </c>
      <c r="R151" s="241" t="s">
        <v>467</v>
      </c>
      <c r="S151" s="241" t="s">
        <v>242</v>
      </c>
      <c r="T151" s="242" t="s">
        <v>242</v>
      </c>
      <c r="U151" s="221">
        <v>0.16400000000000001</v>
      </c>
      <c r="V151" s="221">
        <f>ROUND(E151*U151,2)</f>
        <v>0.46</v>
      </c>
      <c r="W151" s="221"/>
      <c r="X151" s="221" t="s">
        <v>468</v>
      </c>
      <c r="Y151" s="221" t="s">
        <v>186</v>
      </c>
      <c r="Z151" s="210"/>
      <c r="AA151" s="210"/>
      <c r="AB151" s="210"/>
      <c r="AC151" s="210"/>
      <c r="AD151" s="210"/>
      <c r="AE151" s="210"/>
      <c r="AF151" s="210"/>
      <c r="AG151" s="210" t="s">
        <v>469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2" x14ac:dyDescent="0.2">
      <c r="A152" s="217"/>
      <c r="B152" s="218"/>
      <c r="C152" s="265" t="s">
        <v>470</v>
      </c>
      <c r="D152" s="255"/>
      <c r="E152" s="255"/>
      <c r="F152" s="255"/>
      <c r="G152" s="255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250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45" t="str">
        <f>C152</f>
        <v>se složením a hrubým urovnáním nebo s přeložením na jiný dopravní prostředek kromě lodi, vč. příplatku za každých dalších i započatých 1000 m přes 1000 m,</v>
      </c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58">
        <v>62</v>
      </c>
      <c r="B153" s="259" t="s">
        <v>471</v>
      </c>
      <c r="C153" s="268" t="s">
        <v>472</v>
      </c>
      <c r="D153" s="260" t="s">
        <v>301</v>
      </c>
      <c r="E153" s="261">
        <v>2.835</v>
      </c>
      <c r="F153" s="262"/>
      <c r="G153" s="263">
        <f>ROUND(E153*F153,2)</f>
        <v>0</v>
      </c>
      <c r="H153" s="262"/>
      <c r="I153" s="263">
        <f>ROUND(E153*H153,2)</f>
        <v>0</v>
      </c>
      <c r="J153" s="262"/>
      <c r="K153" s="263">
        <f>ROUND(E153*J153,2)</f>
        <v>0</v>
      </c>
      <c r="L153" s="263">
        <v>21</v>
      </c>
      <c r="M153" s="263">
        <f>G153*(1+L153/100)</f>
        <v>0</v>
      </c>
      <c r="N153" s="261">
        <v>0</v>
      </c>
      <c r="O153" s="261">
        <f>ROUND(E153*N153,2)</f>
        <v>0</v>
      </c>
      <c r="P153" s="261">
        <v>0</v>
      </c>
      <c r="Q153" s="261">
        <f>ROUND(E153*P153,2)</f>
        <v>0</v>
      </c>
      <c r="R153" s="263" t="s">
        <v>322</v>
      </c>
      <c r="S153" s="263" t="s">
        <v>242</v>
      </c>
      <c r="T153" s="264" t="s">
        <v>242</v>
      </c>
      <c r="U153" s="221">
        <v>0.93300000000000005</v>
      </c>
      <c r="V153" s="221">
        <f>ROUND(E153*U153,2)</f>
        <v>2.65</v>
      </c>
      <c r="W153" s="221"/>
      <c r="X153" s="221" t="s">
        <v>468</v>
      </c>
      <c r="Y153" s="221" t="s">
        <v>186</v>
      </c>
      <c r="Z153" s="210"/>
      <c r="AA153" s="210"/>
      <c r="AB153" s="210"/>
      <c r="AC153" s="210"/>
      <c r="AD153" s="210"/>
      <c r="AE153" s="210"/>
      <c r="AF153" s="210"/>
      <c r="AG153" s="210" t="s">
        <v>473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58">
        <v>63</v>
      </c>
      <c r="B154" s="259" t="s">
        <v>474</v>
      </c>
      <c r="C154" s="268" t="s">
        <v>475</v>
      </c>
      <c r="D154" s="260" t="s">
        <v>301</v>
      </c>
      <c r="E154" s="261">
        <v>2.835</v>
      </c>
      <c r="F154" s="262"/>
      <c r="G154" s="263">
        <f>ROUND(E154*F154,2)</f>
        <v>0</v>
      </c>
      <c r="H154" s="262"/>
      <c r="I154" s="263">
        <f>ROUND(E154*H154,2)</f>
        <v>0</v>
      </c>
      <c r="J154" s="262"/>
      <c r="K154" s="263">
        <f>ROUND(E154*J154,2)</f>
        <v>0</v>
      </c>
      <c r="L154" s="263">
        <v>21</v>
      </c>
      <c r="M154" s="263">
        <f>G154*(1+L154/100)</f>
        <v>0</v>
      </c>
      <c r="N154" s="261">
        <v>0</v>
      </c>
      <c r="O154" s="261">
        <f>ROUND(E154*N154,2)</f>
        <v>0</v>
      </c>
      <c r="P154" s="261">
        <v>0</v>
      </c>
      <c r="Q154" s="261">
        <f>ROUND(E154*P154,2)</f>
        <v>0</v>
      </c>
      <c r="R154" s="263" t="s">
        <v>322</v>
      </c>
      <c r="S154" s="263" t="s">
        <v>242</v>
      </c>
      <c r="T154" s="264" t="s">
        <v>242</v>
      </c>
      <c r="U154" s="221">
        <v>0.49</v>
      </c>
      <c r="V154" s="221">
        <f>ROUND(E154*U154,2)</f>
        <v>1.39</v>
      </c>
      <c r="W154" s="221"/>
      <c r="X154" s="221" t="s">
        <v>468</v>
      </c>
      <c r="Y154" s="221" t="s">
        <v>186</v>
      </c>
      <c r="Z154" s="210"/>
      <c r="AA154" s="210"/>
      <c r="AB154" s="210"/>
      <c r="AC154" s="210"/>
      <c r="AD154" s="210"/>
      <c r="AE154" s="210"/>
      <c r="AF154" s="210"/>
      <c r="AG154" s="210" t="s">
        <v>469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58">
        <v>64</v>
      </c>
      <c r="B155" s="259" t="s">
        <v>476</v>
      </c>
      <c r="C155" s="268" t="s">
        <v>477</v>
      </c>
      <c r="D155" s="260" t="s">
        <v>301</v>
      </c>
      <c r="E155" s="261">
        <v>53.865000000000002</v>
      </c>
      <c r="F155" s="262"/>
      <c r="G155" s="263">
        <f>ROUND(E155*F155,2)</f>
        <v>0</v>
      </c>
      <c r="H155" s="262"/>
      <c r="I155" s="263">
        <f>ROUND(E155*H155,2)</f>
        <v>0</v>
      </c>
      <c r="J155" s="262"/>
      <c r="K155" s="263">
        <f>ROUND(E155*J155,2)</f>
        <v>0</v>
      </c>
      <c r="L155" s="263">
        <v>21</v>
      </c>
      <c r="M155" s="263">
        <f>G155*(1+L155/100)</f>
        <v>0</v>
      </c>
      <c r="N155" s="261">
        <v>0</v>
      </c>
      <c r="O155" s="261">
        <f>ROUND(E155*N155,2)</f>
        <v>0</v>
      </c>
      <c r="P155" s="261">
        <v>0</v>
      </c>
      <c r="Q155" s="261">
        <f>ROUND(E155*P155,2)</f>
        <v>0</v>
      </c>
      <c r="R155" s="263" t="s">
        <v>322</v>
      </c>
      <c r="S155" s="263" t="s">
        <v>242</v>
      </c>
      <c r="T155" s="264" t="s">
        <v>242</v>
      </c>
      <c r="U155" s="221">
        <v>0</v>
      </c>
      <c r="V155" s="221">
        <f>ROUND(E155*U155,2)</f>
        <v>0</v>
      </c>
      <c r="W155" s="221"/>
      <c r="X155" s="221" t="s">
        <v>468</v>
      </c>
      <c r="Y155" s="221" t="s">
        <v>186</v>
      </c>
      <c r="Z155" s="210"/>
      <c r="AA155" s="210"/>
      <c r="AB155" s="210"/>
      <c r="AC155" s="210"/>
      <c r="AD155" s="210"/>
      <c r="AE155" s="210"/>
      <c r="AF155" s="210"/>
      <c r="AG155" s="210" t="s">
        <v>469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58">
        <v>65</v>
      </c>
      <c r="B156" s="259" t="s">
        <v>478</v>
      </c>
      <c r="C156" s="268" t="s">
        <v>479</v>
      </c>
      <c r="D156" s="260" t="s">
        <v>301</v>
      </c>
      <c r="E156" s="261">
        <v>2.835</v>
      </c>
      <c r="F156" s="262"/>
      <c r="G156" s="263">
        <f>ROUND(E156*F156,2)</f>
        <v>0</v>
      </c>
      <c r="H156" s="262"/>
      <c r="I156" s="263">
        <f>ROUND(E156*H156,2)</f>
        <v>0</v>
      </c>
      <c r="J156" s="262"/>
      <c r="K156" s="263">
        <f>ROUND(E156*J156,2)</f>
        <v>0</v>
      </c>
      <c r="L156" s="263">
        <v>21</v>
      </c>
      <c r="M156" s="263">
        <f>G156*(1+L156/100)</f>
        <v>0</v>
      </c>
      <c r="N156" s="261">
        <v>0</v>
      </c>
      <c r="O156" s="261">
        <f>ROUND(E156*N156,2)</f>
        <v>0</v>
      </c>
      <c r="P156" s="261">
        <v>0</v>
      </c>
      <c r="Q156" s="261">
        <f>ROUND(E156*P156,2)</f>
        <v>0</v>
      </c>
      <c r="R156" s="263" t="s">
        <v>322</v>
      </c>
      <c r="S156" s="263" t="s">
        <v>242</v>
      </c>
      <c r="T156" s="264" t="s">
        <v>242</v>
      </c>
      <c r="U156" s="221">
        <v>0.94199999999999995</v>
      </c>
      <c r="V156" s="221">
        <f>ROUND(E156*U156,2)</f>
        <v>2.67</v>
      </c>
      <c r="W156" s="221"/>
      <c r="X156" s="221" t="s">
        <v>468</v>
      </c>
      <c r="Y156" s="221" t="s">
        <v>186</v>
      </c>
      <c r="Z156" s="210"/>
      <c r="AA156" s="210"/>
      <c r="AB156" s="210"/>
      <c r="AC156" s="210"/>
      <c r="AD156" s="210"/>
      <c r="AE156" s="210"/>
      <c r="AF156" s="210"/>
      <c r="AG156" s="210" t="s">
        <v>469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22.5" outlineLevel="1" x14ac:dyDescent="0.2">
      <c r="A157" s="258">
        <v>66</v>
      </c>
      <c r="B157" s="259" t="s">
        <v>480</v>
      </c>
      <c r="C157" s="268" t="s">
        <v>481</v>
      </c>
      <c r="D157" s="260" t="s">
        <v>301</v>
      </c>
      <c r="E157" s="261">
        <v>17.010000000000002</v>
      </c>
      <c r="F157" s="262"/>
      <c r="G157" s="263">
        <f>ROUND(E157*F157,2)</f>
        <v>0</v>
      </c>
      <c r="H157" s="262"/>
      <c r="I157" s="263">
        <f>ROUND(E157*H157,2)</f>
        <v>0</v>
      </c>
      <c r="J157" s="262"/>
      <c r="K157" s="263">
        <f>ROUND(E157*J157,2)</f>
        <v>0</v>
      </c>
      <c r="L157" s="263">
        <v>21</v>
      </c>
      <c r="M157" s="263">
        <f>G157*(1+L157/100)</f>
        <v>0</v>
      </c>
      <c r="N157" s="261">
        <v>0</v>
      </c>
      <c r="O157" s="261">
        <f>ROUND(E157*N157,2)</f>
        <v>0</v>
      </c>
      <c r="P157" s="261">
        <v>0</v>
      </c>
      <c r="Q157" s="261">
        <f>ROUND(E157*P157,2)</f>
        <v>0</v>
      </c>
      <c r="R157" s="263" t="s">
        <v>322</v>
      </c>
      <c r="S157" s="263" t="s">
        <v>242</v>
      </c>
      <c r="T157" s="264" t="s">
        <v>242</v>
      </c>
      <c r="U157" s="221">
        <v>0.105</v>
      </c>
      <c r="V157" s="221">
        <f>ROUND(E157*U157,2)</f>
        <v>1.79</v>
      </c>
      <c r="W157" s="221"/>
      <c r="X157" s="221" t="s">
        <v>468</v>
      </c>
      <c r="Y157" s="221" t="s">
        <v>186</v>
      </c>
      <c r="Z157" s="210"/>
      <c r="AA157" s="210"/>
      <c r="AB157" s="210"/>
      <c r="AC157" s="210"/>
      <c r="AD157" s="210"/>
      <c r="AE157" s="210"/>
      <c r="AF157" s="210"/>
      <c r="AG157" s="210" t="s">
        <v>469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2.5" outlineLevel="1" x14ac:dyDescent="0.2">
      <c r="A158" s="236">
        <v>67</v>
      </c>
      <c r="B158" s="237" t="s">
        <v>482</v>
      </c>
      <c r="C158" s="247" t="s">
        <v>483</v>
      </c>
      <c r="D158" s="238" t="s">
        <v>301</v>
      </c>
      <c r="E158" s="239">
        <v>2.835</v>
      </c>
      <c r="F158" s="240"/>
      <c r="G158" s="241">
        <f>ROUND(E158*F158,2)</f>
        <v>0</v>
      </c>
      <c r="H158" s="240"/>
      <c r="I158" s="241">
        <f>ROUND(E158*H158,2)</f>
        <v>0</v>
      </c>
      <c r="J158" s="240"/>
      <c r="K158" s="241">
        <f>ROUND(E158*J158,2)</f>
        <v>0</v>
      </c>
      <c r="L158" s="241">
        <v>21</v>
      </c>
      <c r="M158" s="241">
        <f>G158*(1+L158/100)</f>
        <v>0</v>
      </c>
      <c r="N158" s="239">
        <v>0</v>
      </c>
      <c r="O158" s="239">
        <f>ROUND(E158*N158,2)</f>
        <v>0</v>
      </c>
      <c r="P158" s="239">
        <v>0</v>
      </c>
      <c r="Q158" s="239">
        <f>ROUND(E158*P158,2)</f>
        <v>0</v>
      </c>
      <c r="R158" s="241" t="s">
        <v>322</v>
      </c>
      <c r="S158" s="241" t="s">
        <v>242</v>
      </c>
      <c r="T158" s="242" t="s">
        <v>242</v>
      </c>
      <c r="U158" s="221">
        <v>0</v>
      </c>
      <c r="V158" s="221">
        <f>ROUND(E158*U158,2)</f>
        <v>0</v>
      </c>
      <c r="W158" s="221"/>
      <c r="X158" s="221" t="s">
        <v>468</v>
      </c>
      <c r="Y158" s="221" t="s">
        <v>186</v>
      </c>
      <c r="Z158" s="210"/>
      <c r="AA158" s="210"/>
      <c r="AB158" s="210"/>
      <c r="AC158" s="210"/>
      <c r="AD158" s="210"/>
      <c r="AE158" s="210"/>
      <c r="AF158" s="210"/>
      <c r="AG158" s="210" t="s">
        <v>473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3"/>
      <c r="B159" s="4"/>
      <c r="C159" s="252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v>12</v>
      </c>
      <c r="AF159">
        <v>21</v>
      </c>
      <c r="AG159" t="s">
        <v>164</v>
      </c>
    </row>
    <row r="160" spans="1:60" x14ac:dyDescent="0.2">
      <c r="A160" s="213"/>
      <c r="B160" s="214" t="s">
        <v>29</v>
      </c>
      <c r="C160" s="253"/>
      <c r="D160" s="215"/>
      <c r="E160" s="216"/>
      <c r="F160" s="216"/>
      <c r="G160" s="235">
        <f>G8+G16+G19+G43+G46+G48+G53+G130+G150</f>
        <v>0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f>SUMIF(L7:L158,AE159,G7:G158)</f>
        <v>0</v>
      </c>
      <c r="AF160">
        <f>SUMIF(L7:L158,AF159,G7:G158)</f>
        <v>0</v>
      </c>
      <c r="AG160" t="s">
        <v>217</v>
      </c>
    </row>
    <row r="161" spans="3:33" x14ac:dyDescent="0.2">
      <c r="C161" s="254"/>
      <c r="D161" s="10"/>
      <c r="AG161" t="s">
        <v>220</v>
      </c>
    </row>
    <row r="162" spans="3:33" x14ac:dyDescent="0.2">
      <c r="D162" s="10"/>
    </row>
    <row r="163" spans="3:33" x14ac:dyDescent="0.2">
      <c r="D163" s="10"/>
    </row>
    <row r="164" spans="3:33" x14ac:dyDescent="0.2">
      <c r="D164" s="10"/>
    </row>
    <row r="165" spans="3:33" x14ac:dyDescent="0.2">
      <c r="D165" s="10"/>
    </row>
    <row r="166" spans="3:33" x14ac:dyDescent="0.2">
      <c r="D166" s="10"/>
    </row>
    <row r="167" spans="3:33" x14ac:dyDescent="0.2">
      <c r="D167" s="10"/>
    </row>
    <row r="168" spans="3:33" x14ac:dyDescent="0.2">
      <c r="D168" s="10"/>
    </row>
    <row r="169" spans="3:33" x14ac:dyDescent="0.2">
      <c r="D169" s="10"/>
    </row>
    <row r="170" spans="3:33" x14ac:dyDescent="0.2">
      <c r="D170" s="10"/>
    </row>
    <row r="171" spans="3:33" x14ac:dyDescent="0.2">
      <c r="D171" s="10"/>
    </row>
    <row r="172" spans="3:33" x14ac:dyDescent="0.2">
      <c r="D172" s="10"/>
    </row>
    <row r="173" spans="3:33" x14ac:dyDescent="0.2">
      <c r="D173" s="10"/>
    </row>
    <row r="174" spans="3:33" x14ac:dyDescent="0.2">
      <c r="D174" s="10"/>
    </row>
    <row r="175" spans="3:33" x14ac:dyDescent="0.2">
      <c r="D175" s="10"/>
    </row>
    <row r="176" spans="3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R7VpWj8/EPb3BfRAHC9jRjaJZ3hJxpFXPqLNbPtQiEO6F+JNH2V9K+1evBINwfi7lJhFWixrnsNZwYVld6M8A==" saltValue="VvGwt2cQJDeX/bQIDjSubw==" spinCount="100000" sheet="1" formatRows="0"/>
  <mergeCells count="43">
    <mergeCell ref="C152:G152"/>
    <mergeCell ref="C132:G132"/>
    <mergeCell ref="C136:G136"/>
    <mergeCell ref="C137:G137"/>
    <mergeCell ref="C140:G140"/>
    <mergeCell ref="C144:G144"/>
    <mergeCell ref="C148:G148"/>
    <mergeCell ref="C114:G114"/>
    <mergeCell ref="C116:G116"/>
    <mergeCell ref="C118:G118"/>
    <mergeCell ref="C122:G122"/>
    <mergeCell ref="C124:G124"/>
    <mergeCell ref="C129:G129"/>
    <mergeCell ref="C92:G92"/>
    <mergeCell ref="C96:G96"/>
    <mergeCell ref="C98:G98"/>
    <mergeCell ref="C105:G105"/>
    <mergeCell ref="C107:G107"/>
    <mergeCell ref="C113:G113"/>
    <mergeCell ref="C69:G69"/>
    <mergeCell ref="C78:G78"/>
    <mergeCell ref="C83:G83"/>
    <mergeCell ref="C86:G86"/>
    <mergeCell ref="C88:G88"/>
    <mergeCell ref="C90:G90"/>
    <mergeCell ref="C41:G41"/>
    <mergeCell ref="C45:G45"/>
    <mergeCell ref="C52:G52"/>
    <mergeCell ref="C58:G58"/>
    <mergeCell ref="C65:G65"/>
    <mergeCell ref="C67:G67"/>
    <mergeCell ref="C21:G21"/>
    <mergeCell ref="C24:G24"/>
    <mergeCell ref="C27:G27"/>
    <mergeCell ref="C28:G28"/>
    <mergeCell ref="C30:G30"/>
    <mergeCell ref="C36:G36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5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SUMIF(F65:F101,A16,I65:I101)+SUMIF(F65:F101,"PSU",I65:I101)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SUMIF(F65:F101,A17,I65:I101)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SUMIF(F65:F101,A18,I65:I101)</f>
        <v>0</v>
      </c>
      <c r="J18" s="85"/>
    </row>
    <row r="19" spans="1:10" ht="23.25" customHeight="1" x14ac:dyDescent="0.2">
      <c r="A19" s="194" t="s">
        <v>149</v>
      </c>
      <c r="B19" s="38" t="s">
        <v>27</v>
      </c>
      <c r="C19" s="62"/>
      <c r="D19" s="63"/>
      <c r="E19" s="83"/>
      <c r="F19" s="84"/>
      <c r="G19" s="83"/>
      <c r="H19" s="84"/>
      <c r="I19" s="83">
        <f>SUMIF(F65:F101,A19,I65:I101)</f>
        <v>0</v>
      </c>
      <c r="J19" s="85"/>
    </row>
    <row r="20" spans="1:10" ht="23.25" customHeight="1" x14ac:dyDescent="0.2">
      <c r="A20" s="194" t="s">
        <v>150</v>
      </c>
      <c r="B20" s="38" t="s">
        <v>28</v>
      </c>
      <c r="C20" s="62"/>
      <c r="D20" s="63"/>
      <c r="E20" s="83"/>
      <c r="F20" s="84"/>
      <c r="G20" s="83"/>
      <c r="H20" s="84"/>
      <c r="I20" s="83">
        <f>SUMIF(F65:F101,A20,I65:I101)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'1 1 Pol'!AE41+'1 2 Pol'!AE27+'1 3 Pol'!AE207+'1 4 Pol'!AE95+'1 5 Pol'!AE147+'1 6 Pol'!AE117+'1 7 Pol'!AE160</f>
        <v>0</v>
      </c>
      <c r="G39" s="147">
        <f>'1 1 Pol'!AF41+'1 2 Pol'!AF27+'1 3 Pol'!AF207+'1 4 Pol'!AF95+'1 5 Pol'!AF147+'1 6 Pol'!AF117+'1 7 Pol'!AF160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47</v>
      </c>
      <c r="D41" s="151"/>
      <c r="E41" s="151"/>
      <c r="F41" s="152">
        <f>'1 1 Pol'!AE41+'1 2 Pol'!AE27+'1 3 Pol'!AE207+'1 4 Pol'!AE95+'1 5 Pol'!AE147+'1 6 Pol'!AE117+'1 7 Pol'!AE160</f>
        <v>0</v>
      </c>
      <c r="G41" s="153">
        <f>'1 1 Pol'!AF41+'1 2 Pol'!AF27+'1 3 Pol'!AF207+'1 4 Pol'!AF95+'1 5 Pol'!AF147+'1 6 Pol'!AF117+'1 7 Pol'!AF160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47</v>
      </c>
      <c r="C42" s="145" t="s">
        <v>48</v>
      </c>
      <c r="D42" s="145"/>
      <c r="E42" s="145"/>
      <c r="F42" s="156">
        <f>'1 1 Pol'!AE41</f>
        <v>0</v>
      </c>
      <c r="G42" s="148">
        <f>'1 1 Pol'!AF41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49</v>
      </c>
      <c r="C43" s="145" t="s">
        <v>50</v>
      </c>
      <c r="D43" s="145"/>
      <c r="E43" s="145"/>
      <c r="F43" s="156">
        <f>'1 2 Pol'!AE27</f>
        <v>0</v>
      </c>
      <c r="G43" s="148">
        <f>'1 2 Pol'!AF27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51</v>
      </c>
      <c r="C44" s="145" t="s">
        <v>52</v>
      </c>
      <c r="D44" s="145"/>
      <c r="E44" s="145"/>
      <c r="F44" s="156">
        <f>'1 3 Pol'!AE207</f>
        <v>0</v>
      </c>
      <c r="G44" s="148">
        <f>'1 3 Pol'!AF207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53</v>
      </c>
      <c r="C45" s="145" t="s">
        <v>54</v>
      </c>
      <c r="D45" s="145"/>
      <c r="E45" s="145"/>
      <c r="F45" s="156">
        <f>'1 4 Pol'!AE95</f>
        <v>0</v>
      </c>
      <c r="G45" s="148">
        <f>'1 4 Pol'!AF95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55</v>
      </c>
      <c r="C46" s="145" t="s">
        <v>56</v>
      </c>
      <c r="D46" s="145"/>
      <c r="E46" s="145"/>
      <c r="F46" s="156">
        <f>'1 5 Pol'!AE147</f>
        <v>0</v>
      </c>
      <c r="G46" s="148">
        <f>'1 5 Pol'!AF147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57</v>
      </c>
      <c r="C47" s="145" t="s">
        <v>58</v>
      </c>
      <c r="D47" s="145"/>
      <c r="E47" s="145"/>
      <c r="F47" s="156">
        <f>'1 6 Pol'!AE117</f>
        <v>0</v>
      </c>
      <c r="G47" s="148">
        <f>'1 6 Pol'!AF117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59</v>
      </c>
      <c r="C48" s="145" t="s">
        <v>60</v>
      </c>
      <c r="D48" s="145"/>
      <c r="E48" s="145"/>
      <c r="F48" s="156">
        <f>'1 7 Pol'!AE160</f>
        <v>0</v>
      </c>
      <c r="G48" s="148">
        <f>'1 7 Pol'!AF160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/>
      <c r="B49" s="157" t="s">
        <v>61</v>
      </c>
      <c r="C49" s="158"/>
      <c r="D49" s="158"/>
      <c r="E49" s="159"/>
      <c r="F49" s="160">
        <f>SUMIF(A39:A48,"=1",F39:F48)</f>
        <v>0</v>
      </c>
      <c r="G49" s="161">
        <f>SUMIF(A39:A48,"=1",G39:G48)</f>
        <v>0</v>
      </c>
      <c r="H49" s="161">
        <f>SUMIF(A39:A48,"=1",H39:H48)</f>
        <v>0</v>
      </c>
      <c r="I49" s="161">
        <f>SUMIF(A39:A48,"=1",I39:I48)</f>
        <v>0</v>
      </c>
      <c r="J49" s="162">
        <f>SUMIF(A39:A48,"=1",J39:J48)</f>
        <v>0</v>
      </c>
    </row>
    <row r="51" spans="1:10" x14ac:dyDescent="0.2">
      <c r="A51" t="s">
        <v>63</v>
      </c>
      <c r="B51" t="s">
        <v>64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67</v>
      </c>
      <c r="B53" t="s">
        <v>68</v>
      </c>
    </row>
    <row r="54" spans="1:10" x14ac:dyDescent="0.2">
      <c r="A54" t="s">
        <v>67</v>
      </c>
      <c r="B54" t="s">
        <v>69</v>
      </c>
    </row>
    <row r="55" spans="1:10" x14ac:dyDescent="0.2">
      <c r="A55" t="s">
        <v>67</v>
      </c>
      <c r="B55" t="s">
        <v>70</v>
      </c>
    </row>
    <row r="56" spans="1:10" x14ac:dyDescent="0.2">
      <c r="A56" t="s">
        <v>67</v>
      </c>
      <c r="B56" t="s">
        <v>71</v>
      </c>
    </row>
    <row r="57" spans="1:10" x14ac:dyDescent="0.2">
      <c r="A57" t="s">
        <v>67</v>
      </c>
      <c r="B57" t="s">
        <v>72</v>
      </c>
    </row>
    <row r="58" spans="1:10" x14ac:dyDescent="0.2">
      <c r="A58" t="s">
        <v>67</v>
      </c>
      <c r="B58" t="s">
        <v>73</v>
      </c>
    </row>
    <row r="59" spans="1:10" x14ac:dyDescent="0.2">
      <c r="A59" t="s">
        <v>67</v>
      </c>
      <c r="B59" t="s">
        <v>74</v>
      </c>
    </row>
    <row r="62" spans="1:10" ht="15.75" x14ac:dyDescent="0.25">
      <c r="B62" s="173" t="s">
        <v>75</v>
      </c>
    </row>
    <row r="64" spans="1:10" ht="25.5" customHeight="1" x14ac:dyDescent="0.2">
      <c r="A64" s="175"/>
      <c r="B64" s="178" t="s">
        <v>17</v>
      </c>
      <c r="C64" s="178" t="s">
        <v>5</v>
      </c>
      <c r="D64" s="179"/>
      <c r="E64" s="179"/>
      <c r="F64" s="180" t="s">
        <v>76</v>
      </c>
      <c r="G64" s="180"/>
      <c r="H64" s="180"/>
      <c r="I64" s="180" t="s">
        <v>29</v>
      </c>
      <c r="J64" s="180" t="s">
        <v>0</v>
      </c>
    </row>
    <row r="65" spans="1:10" ht="36.75" customHeight="1" x14ac:dyDescent="0.2">
      <c r="A65" s="176"/>
      <c r="B65" s="181" t="s">
        <v>51</v>
      </c>
      <c r="C65" s="182" t="s">
        <v>77</v>
      </c>
      <c r="D65" s="183"/>
      <c r="E65" s="183"/>
      <c r="F65" s="190" t="s">
        <v>24</v>
      </c>
      <c r="G65" s="191"/>
      <c r="H65" s="191"/>
      <c r="I65" s="191">
        <f>'1 3 Pol'!G8</f>
        <v>0</v>
      </c>
      <c r="J65" s="187" t="str">
        <f>IF(I102=0,"",I65/I102*100)</f>
        <v/>
      </c>
    </row>
    <row r="66" spans="1:10" ht="36.75" customHeight="1" x14ac:dyDescent="0.2">
      <c r="A66" s="176"/>
      <c r="B66" s="181" t="s">
        <v>78</v>
      </c>
      <c r="C66" s="182" t="s">
        <v>79</v>
      </c>
      <c r="D66" s="183"/>
      <c r="E66" s="183"/>
      <c r="F66" s="190" t="s">
        <v>24</v>
      </c>
      <c r="G66" s="191"/>
      <c r="H66" s="191"/>
      <c r="I66" s="191">
        <f>'1 3 Pol'!G15</f>
        <v>0</v>
      </c>
      <c r="J66" s="187" t="str">
        <f>IF(I102=0,"",I66/I102*100)</f>
        <v/>
      </c>
    </row>
    <row r="67" spans="1:10" ht="36.75" customHeight="1" x14ac:dyDescent="0.2">
      <c r="A67" s="176"/>
      <c r="B67" s="181" t="s">
        <v>53</v>
      </c>
      <c r="C67" s="182" t="s">
        <v>80</v>
      </c>
      <c r="D67" s="183"/>
      <c r="E67" s="183"/>
      <c r="F67" s="190" t="s">
        <v>24</v>
      </c>
      <c r="G67" s="191"/>
      <c r="H67" s="191"/>
      <c r="I67" s="191">
        <f>'1 5 Pol'!G8</f>
        <v>0</v>
      </c>
      <c r="J67" s="187" t="str">
        <f>IF(I102=0,"",I67/I102*100)</f>
        <v/>
      </c>
    </row>
    <row r="68" spans="1:10" ht="36.75" customHeight="1" x14ac:dyDescent="0.2">
      <c r="A68" s="176"/>
      <c r="B68" s="181" t="s">
        <v>81</v>
      </c>
      <c r="C68" s="182" t="s">
        <v>82</v>
      </c>
      <c r="D68" s="183"/>
      <c r="E68" s="183"/>
      <c r="F68" s="190" t="s">
        <v>24</v>
      </c>
      <c r="G68" s="191"/>
      <c r="H68" s="191"/>
      <c r="I68" s="191">
        <f>'1 3 Pol'!G19</f>
        <v>0</v>
      </c>
      <c r="J68" s="187" t="str">
        <f>IF(I102=0,"",I68/I102*100)</f>
        <v/>
      </c>
    </row>
    <row r="69" spans="1:10" ht="36.75" customHeight="1" x14ac:dyDescent="0.2">
      <c r="A69" s="176"/>
      <c r="B69" s="181" t="s">
        <v>57</v>
      </c>
      <c r="C69" s="182" t="s">
        <v>83</v>
      </c>
      <c r="D69" s="183"/>
      <c r="E69" s="183"/>
      <c r="F69" s="190" t="s">
        <v>24</v>
      </c>
      <c r="G69" s="191"/>
      <c r="H69" s="191"/>
      <c r="I69" s="191">
        <f>'1 3 Pol'!G22</f>
        <v>0</v>
      </c>
      <c r="J69" s="187" t="str">
        <f>IF(I102=0,"",I69/I102*100)</f>
        <v/>
      </c>
    </row>
    <row r="70" spans="1:10" ht="36.75" customHeight="1" x14ac:dyDescent="0.2">
      <c r="A70" s="176"/>
      <c r="B70" s="181" t="s">
        <v>84</v>
      </c>
      <c r="C70" s="182" t="s">
        <v>85</v>
      </c>
      <c r="D70" s="183"/>
      <c r="E70" s="183"/>
      <c r="F70" s="190" t="s">
        <v>24</v>
      </c>
      <c r="G70" s="191"/>
      <c r="H70" s="191"/>
      <c r="I70" s="191">
        <f>'1 3 Pol'!G29+'1 4 Pol'!G8+'1 5 Pol'!G14+'1 6 Pol'!G8+'1 7 Pol'!G8</f>
        <v>0</v>
      </c>
      <c r="J70" s="187" t="str">
        <f>IF(I102=0,"",I70/I102*100)</f>
        <v/>
      </c>
    </row>
    <row r="71" spans="1:10" ht="36.75" customHeight="1" x14ac:dyDescent="0.2">
      <c r="A71" s="176"/>
      <c r="B71" s="181" t="s">
        <v>86</v>
      </c>
      <c r="C71" s="182" t="s">
        <v>87</v>
      </c>
      <c r="D71" s="183"/>
      <c r="E71" s="183"/>
      <c r="F71" s="190" t="s">
        <v>24</v>
      </c>
      <c r="G71" s="191"/>
      <c r="H71" s="191"/>
      <c r="I71" s="191">
        <f>'1 4 Pol'!G14+'1 5 Pol'!G21</f>
        <v>0</v>
      </c>
      <c r="J71" s="187" t="str">
        <f>IF(I102=0,"",I71/I102*100)</f>
        <v/>
      </c>
    </row>
    <row r="72" spans="1:10" ht="36.75" customHeight="1" x14ac:dyDescent="0.2">
      <c r="A72" s="176"/>
      <c r="B72" s="181" t="s">
        <v>88</v>
      </c>
      <c r="C72" s="182" t="s">
        <v>89</v>
      </c>
      <c r="D72" s="183"/>
      <c r="E72" s="183"/>
      <c r="F72" s="190" t="s">
        <v>24</v>
      </c>
      <c r="G72" s="191"/>
      <c r="H72" s="191"/>
      <c r="I72" s="191">
        <f>'1 3 Pol'!G41+'1 6 Pol'!G14</f>
        <v>0</v>
      </c>
      <c r="J72" s="187" t="str">
        <f>IF(I102=0,"",I72/I102*100)</f>
        <v/>
      </c>
    </row>
    <row r="73" spans="1:10" ht="36.75" customHeight="1" x14ac:dyDescent="0.2">
      <c r="A73" s="176"/>
      <c r="B73" s="181" t="s">
        <v>90</v>
      </c>
      <c r="C73" s="182" t="s">
        <v>91</v>
      </c>
      <c r="D73" s="183"/>
      <c r="E73" s="183"/>
      <c r="F73" s="190" t="s">
        <v>24</v>
      </c>
      <c r="G73" s="191"/>
      <c r="H73" s="191"/>
      <c r="I73" s="191">
        <f>'1 3 Pol'!G55</f>
        <v>0</v>
      </c>
      <c r="J73" s="187" t="str">
        <f>IF(I102=0,"",I73/I102*100)</f>
        <v/>
      </c>
    </row>
    <row r="74" spans="1:10" ht="36.75" customHeight="1" x14ac:dyDescent="0.2">
      <c r="A74" s="176"/>
      <c r="B74" s="181" t="s">
        <v>92</v>
      </c>
      <c r="C74" s="182" t="s">
        <v>93</v>
      </c>
      <c r="D74" s="183"/>
      <c r="E74" s="183"/>
      <c r="F74" s="190" t="s">
        <v>24</v>
      </c>
      <c r="G74" s="191"/>
      <c r="H74" s="191"/>
      <c r="I74" s="191">
        <f>'1 3 Pol'!G60</f>
        <v>0</v>
      </c>
      <c r="J74" s="187" t="str">
        <f>IF(I102=0,"",I74/I102*100)</f>
        <v/>
      </c>
    </row>
    <row r="75" spans="1:10" ht="36.75" customHeight="1" x14ac:dyDescent="0.2">
      <c r="A75" s="176"/>
      <c r="B75" s="181" t="s">
        <v>94</v>
      </c>
      <c r="C75" s="182" t="s">
        <v>95</v>
      </c>
      <c r="D75" s="183"/>
      <c r="E75" s="183"/>
      <c r="F75" s="190" t="s">
        <v>24</v>
      </c>
      <c r="G75" s="191"/>
      <c r="H75" s="191"/>
      <c r="I75" s="191">
        <f>'1 3 Pol'!G64+'1 7 Pol'!G16</f>
        <v>0</v>
      </c>
      <c r="J75" s="187" t="str">
        <f>IF(I102=0,"",I75/I102*100)</f>
        <v/>
      </c>
    </row>
    <row r="76" spans="1:10" ht="36.75" customHeight="1" x14ac:dyDescent="0.2">
      <c r="A76" s="176"/>
      <c r="B76" s="181" t="s">
        <v>96</v>
      </c>
      <c r="C76" s="182" t="s">
        <v>97</v>
      </c>
      <c r="D76" s="183"/>
      <c r="E76" s="183"/>
      <c r="F76" s="190" t="s">
        <v>24</v>
      </c>
      <c r="G76" s="191"/>
      <c r="H76" s="191"/>
      <c r="I76" s="191">
        <f>'1 3 Pol'!G67</f>
        <v>0</v>
      </c>
      <c r="J76" s="187" t="str">
        <f>IF(I102=0,"",I76/I102*100)</f>
        <v/>
      </c>
    </row>
    <row r="77" spans="1:10" ht="36.75" customHeight="1" x14ac:dyDescent="0.2">
      <c r="A77" s="176"/>
      <c r="B77" s="181" t="s">
        <v>98</v>
      </c>
      <c r="C77" s="182" t="s">
        <v>99</v>
      </c>
      <c r="D77" s="183"/>
      <c r="E77" s="183"/>
      <c r="F77" s="190" t="s">
        <v>24</v>
      </c>
      <c r="G77" s="191"/>
      <c r="H77" s="191"/>
      <c r="I77" s="191">
        <f>'1 3 Pol'!G73</f>
        <v>0</v>
      </c>
      <c r="J77" s="187" t="str">
        <f>IF(I102=0,"",I77/I102*100)</f>
        <v/>
      </c>
    </row>
    <row r="78" spans="1:10" ht="36.75" customHeight="1" x14ac:dyDescent="0.2">
      <c r="A78" s="176"/>
      <c r="B78" s="181" t="s">
        <v>100</v>
      </c>
      <c r="C78" s="182" t="s">
        <v>101</v>
      </c>
      <c r="D78" s="183"/>
      <c r="E78" s="183"/>
      <c r="F78" s="190" t="s">
        <v>24</v>
      </c>
      <c r="G78" s="191"/>
      <c r="H78" s="191"/>
      <c r="I78" s="191">
        <f>'1 3 Pol'!G86+'1 4 Pol'!G16+'1 5 Pol'!G24+'1 6 Pol'!G18+'1 7 Pol'!G19</f>
        <v>0</v>
      </c>
      <c r="J78" s="187" t="str">
        <f>IF(I102=0,"",I78/I102*100)</f>
        <v/>
      </c>
    </row>
    <row r="79" spans="1:10" ht="36.75" customHeight="1" x14ac:dyDescent="0.2">
      <c r="A79" s="176"/>
      <c r="B79" s="181" t="s">
        <v>102</v>
      </c>
      <c r="C79" s="182" t="s">
        <v>103</v>
      </c>
      <c r="D79" s="183"/>
      <c r="E79" s="183"/>
      <c r="F79" s="190" t="s">
        <v>24</v>
      </c>
      <c r="G79" s="191"/>
      <c r="H79" s="191"/>
      <c r="I79" s="191">
        <f>'1 3 Pol'!G93+'1 4 Pol'!G23+'1 5 Pol'!G41+'1 6 Pol'!G28+'1 7 Pol'!G43</f>
        <v>0</v>
      </c>
      <c r="J79" s="187" t="str">
        <f>IF(I102=0,"",I79/I102*100)</f>
        <v/>
      </c>
    </row>
    <row r="80" spans="1:10" ht="36.75" customHeight="1" x14ac:dyDescent="0.2">
      <c r="A80" s="176"/>
      <c r="B80" s="181" t="s">
        <v>104</v>
      </c>
      <c r="C80" s="182" t="s">
        <v>105</v>
      </c>
      <c r="D80" s="183"/>
      <c r="E80" s="183"/>
      <c r="F80" s="190" t="s">
        <v>24</v>
      </c>
      <c r="G80" s="191"/>
      <c r="H80" s="191"/>
      <c r="I80" s="191">
        <f>'1 1 Pol'!G8</f>
        <v>0</v>
      </c>
      <c r="J80" s="187" t="str">
        <f>IF(I102=0,"",I80/I102*100)</f>
        <v/>
      </c>
    </row>
    <row r="81" spans="1:10" ht="36.75" customHeight="1" x14ac:dyDescent="0.2">
      <c r="A81" s="176"/>
      <c r="B81" s="181" t="s">
        <v>106</v>
      </c>
      <c r="C81" s="182" t="s">
        <v>107</v>
      </c>
      <c r="D81" s="183"/>
      <c r="E81" s="183"/>
      <c r="F81" s="190" t="s">
        <v>25</v>
      </c>
      <c r="G81" s="191"/>
      <c r="H81" s="191"/>
      <c r="I81" s="191">
        <f>'1 5 Pol'!G44+'1 6 Pol'!G30+'1 7 Pol'!G46</f>
        <v>0</v>
      </c>
      <c r="J81" s="187" t="str">
        <f>IF(I102=0,"",I81/I102*100)</f>
        <v/>
      </c>
    </row>
    <row r="82" spans="1:10" ht="36.75" customHeight="1" x14ac:dyDescent="0.2">
      <c r="A82" s="176"/>
      <c r="B82" s="181" t="s">
        <v>108</v>
      </c>
      <c r="C82" s="182" t="s">
        <v>109</v>
      </c>
      <c r="D82" s="183"/>
      <c r="E82" s="183"/>
      <c r="F82" s="190" t="s">
        <v>25</v>
      </c>
      <c r="G82" s="191"/>
      <c r="H82" s="191"/>
      <c r="I82" s="191">
        <f>'1 4 Pol'!G26+'1 5 Pol'!G53</f>
        <v>0</v>
      </c>
      <c r="J82" s="187" t="str">
        <f>IF(I102=0,"",I82/I102*100)</f>
        <v/>
      </c>
    </row>
    <row r="83" spans="1:10" ht="36.75" customHeight="1" x14ac:dyDescent="0.2">
      <c r="A83" s="176"/>
      <c r="B83" s="181" t="s">
        <v>110</v>
      </c>
      <c r="C83" s="182" t="s">
        <v>111</v>
      </c>
      <c r="D83" s="183"/>
      <c r="E83" s="183"/>
      <c r="F83" s="190" t="s">
        <v>25</v>
      </c>
      <c r="G83" s="191"/>
      <c r="H83" s="191"/>
      <c r="I83" s="191">
        <f>'1 5 Pol'!G89</f>
        <v>0</v>
      </c>
      <c r="J83" s="187" t="str">
        <f>IF(I102=0,"",I83/I102*100)</f>
        <v/>
      </c>
    </row>
    <row r="84" spans="1:10" ht="36.75" customHeight="1" x14ac:dyDescent="0.2">
      <c r="A84" s="176"/>
      <c r="B84" s="181" t="s">
        <v>112</v>
      </c>
      <c r="C84" s="182" t="s">
        <v>113</v>
      </c>
      <c r="D84" s="183"/>
      <c r="E84" s="183"/>
      <c r="F84" s="190" t="s">
        <v>25</v>
      </c>
      <c r="G84" s="191"/>
      <c r="H84" s="191"/>
      <c r="I84" s="191">
        <f>'1 5 Pol'!G111</f>
        <v>0</v>
      </c>
      <c r="J84" s="187" t="str">
        <f>IF(I102=0,"",I84/I102*100)</f>
        <v/>
      </c>
    </row>
    <row r="85" spans="1:10" ht="36.75" customHeight="1" x14ac:dyDescent="0.2">
      <c r="A85" s="176"/>
      <c r="B85" s="181" t="s">
        <v>114</v>
      </c>
      <c r="C85" s="182" t="s">
        <v>115</v>
      </c>
      <c r="D85" s="183"/>
      <c r="E85" s="183"/>
      <c r="F85" s="190" t="s">
        <v>25</v>
      </c>
      <c r="G85" s="191"/>
      <c r="H85" s="191"/>
      <c r="I85" s="191">
        <f>'1 4 Pol'!G44</f>
        <v>0</v>
      </c>
      <c r="J85" s="187" t="str">
        <f>IF(I102=0,"",I85/I102*100)</f>
        <v/>
      </c>
    </row>
    <row r="86" spans="1:10" ht="36.75" customHeight="1" x14ac:dyDescent="0.2">
      <c r="A86" s="176"/>
      <c r="B86" s="181" t="s">
        <v>116</v>
      </c>
      <c r="C86" s="182" t="s">
        <v>117</v>
      </c>
      <c r="D86" s="183"/>
      <c r="E86" s="183"/>
      <c r="F86" s="190" t="s">
        <v>25</v>
      </c>
      <c r="G86" s="191"/>
      <c r="H86" s="191"/>
      <c r="I86" s="191">
        <f>'1 6 Pol'!G43</f>
        <v>0</v>
      </c>
      <c r="J86" s="187" t="str">
        <f>IF(I102=0,"",I86/I102*100)</f>
        <v/>
      </c>
    </row>
    <row r="87" spans="1:10" ht="36.75" customHeight="1" x14ac:dyDescent="0.2">
      <c r="A87" s="176"/>
      <c r="B87" s="181" t="s">
        <v>118</v>
      </c>
      <c r="C87" s="182" t="s">
        <v>119</v>
      </c>
      <c r="D87" s="183"/>
      <c r="E87" s="183"/>
      <c r="F87" s="190" t="s">
        <v>25</v>
      </c>
      <c r="G87" s="191"/>
      <c r="H87" s="191"/>
      <c r="I87" s="191">
        <f>'1 5 Pol'!G129+'1 6 Pol'!G64</f>
        <v>0</v>
      </c>
      <c r="J87" s="187" t="str">
        <f>IF(I102=0,"",I87/I102*100)</f>
        <v/>
      </c>
    </row>
    <row r="88" spans="1:10" ht="36.75" customHeight="1" x14ac:dyDescent="0.2">
      <c r="A88" s="176"/>
      <c r="B88" s="181" t="s">
        <v>120</v>
      </c>
      <c r="C88" s="182" t="s">
        <v>121</v>
      </c>
      <c r="D88" s="183"/>
      <c r="E88" s="183"/>
      <c r="F88" s="190" t="s">
        <v>25</v>
      </c>
      <c r="G88" s="191"/>
      <c r="H88" s="191"/>
      <c r="I88" s="191">
        <f>'1 6 Pol'!G83</f>
        <v>0</v>
      </c>
      <c r="J88" s="187" t="str">
        <f>IF(I102=0,"",I88/I102*100)</f>
        <v/>
      </c>
    </row>
    <row r="89" spans="1:10" ht="36.75" customHeight="1" x14ac:dyDescent="0.2">
      <c r="A89" s="176"/>
      <c r="B89" s="181" t="s">
        <v>122</v>
      </c>
      <c r="C89" s="182" t="s">
        <v>123</v>
      </c>
      <c r="D89" s="183"/>
      <c r="E89" s="183"/>
      <c r="F89" s="190" t="s">
        <v>25</v>
      </c>
      <c r="G89" s="191"/>
      <c r="H89" s="191"/>
      <c r="I89" s="191">
        <f>'1 3 Pol'!G98</f>
        <v>0</v>
      </c>
      <c r="J89" s="187" t="str">
        <f>IF(I102=0,"",I89/I102*100)</f>
        <v/>
      </c>
    </row>
    <row r="90" spans="1:10" ht="36.75" customHeight="1" x14ac:dyDescent="0.2">
      <c r="A90" s="176"/>
      <c r="B90" s="181" t="s">
        <v>124</v>
      </c>
      <c r="C90" s="182" t="s">
        <v>125</v>
      </c>
      <c r="D90" s="183"/>
      <c r="E90" s="183"/>
      <c r="F90" s="190" t="s">
        <v>25</v>
      </c>
      <c r="G90" s="191"/>
      <c r="H90" s="191"/>
      <c r="I90" s="191">
        <f>'1 3 Pol'!G103</f>
        <v>0</v>
      </c>
      <c r="J90" s="187" t="str">
        <f>IF(I102=0,"",I90/I102*100)</f>
        <v/>
      </c>
    </row>
    <row r="91" spans="1:10" ht="36.75" customHeight="1" x14ac:dyDescent="0.2">
      <c r="A91" s="176"/>
      <c r="B91" s="181" t="s">
        <v>126</v>
      </c>
      <c r="C91" s="182" t="s">
        <v>127</v>
      </c>
      <c r="D91" s="183"/>
      <c r="E91" s="183"/>
      <c r="F91" s="190" t="s">
        <v>25</v>
      </c>
      <c r="G91" s="191"/>
      <c r="H91" s="191"/>
      <c r="I91" s="191">
        <f>'1 4 Pol'!G51</f>
        <v>0</v>
      </c>
      <c r="J91" s="187" t="str">
        <f>IF(I102=0,"",I91/I102*100)</f>
        <v/>
      </c>
    </row>
    <row r="92" spans="1:10" ht="36.75" customHeight="1" x14ac:dyDescent="0.2">
      <c r="A92" s="176"/>
      <c r="B92" s="181" t="s">
        <v>128</v>
      </c>
      <c r="C92" s="182" t="s">
        <v>129</v>
      </c>
      <c r="D92" s="183"/>
      <c r="E92" s="183"/>
      <c r="F92" s="190" t="s">
        <v>25</v>
      </c>
      <c r="G92" s="191"/>
      <c r="H92" s="191"/>
      <c r="I92" s="191">
        <f>'1 3 Pol'!G118</f>
        <v>0</v>
      </c>
      <c r="J92" s="187" t="str">
        <f>IF(I102=0,"",I92/I102*100)</f>
        <v/>
      </c>
    </row>
    <row r="93" spans="1:10" ht="36.75" customHeight="1" x14ac:dyDescent="0.2">
      <c r="A93" s="176"/>
      <c r="B93" s="181" t="s">
        <v>130</v>
      </c>
      <c r="C93" s="182" t="s">
        <v>131</v>
      </c>
      <c r="D93" s="183"/>
      <c r="E93" s="183"/>
      <c r="F93" s="190" t="s">
        <v>25</v>
      </c>
      <c r="G93" s="191"/>
      <c r="H93" s="191"/>
      <c r="I93" s="191">
        <f>'1 3 Pol'!G123</f>
        <v>0</v>
      </c>
      <c r="J93" s="187" t="str">
        <f>IF(I102=0,"",I93/I102*100)</f>
        <v/>
      </c>
    </row>
    <row r="94" spans="1:10" ht="36.75" customHeight="1" x14ac:dyDescent="0.2">
      <c r="A94" s="176"/>
      <c r="B94" s="181" t="s">
        <v>132</v>
      </c>
      <c r="C94" s="182" t="s">
        <v>133</v>
      </c>
      <c r="D94" s="183"/>
      <c r="E94" s="183"/>
      <c r="F94" s="190" t="s">
        <v>25</v>
      </c>
      <c r="G94" s="191"/>
      <c r="H94" s="191"/>
      <c r="I94" s="191">
        <f>'1 3 Pol'!G152</f>
        <v>0</v>
      </c>
      <c r="J94" s="187" t="str">
        <f>IF(I102=0,"",I94/I102*100)</f>
        <v/>
      </c>
    </row>
    <row r="95" spans="1:10" ht="36.75" customHeight="1" x14ac:dyDescent="0.2">
      <c r="A95" s="176"/>
      <c r="B95" s="181" t="s">
        <v>134</v>
      </c>
      <c r="C95" s="182" t="s">
        <v>135</v>
      </c>
      <c r="D95" s="183"/>
      <c r="E95" s="183"/>
      <c r="F95" s="190" t="s">
        <v>25</v>
      </c>
      <c r="G95" s="191"/>
      <c r="H95" s="191"/>
      <c r="I95" s="191">
        <f>'1 3 Pol'!G162</f>
        <v>0</v>
      </c>
      <c r="J95" s="187" t="str">
        <f>IF(I102=0,"",I95/I102*100)</f>
        <v/>
      </c>
    </row>
    <row r="96" spans="1:10" ht="36.75" customHeight="1" x14ac:dyDescent="0.2">
      <c r="A96" s="176"/>
      <c r="B96" s="181" t="s">
        <v>136</v>
      </c>
      <c r="C96" s="182" t="s">
        <v>137</v>
      </c>
      <c r="D96" s="183"/>
      <c r="E96" s="183"/>
      <c r="F96" s="190" t="s">
        <v>25</v>
      </c>
      <c r="G96" s="191"/>
      <c r="H96" s="191"/>
      <c r="I96" s="191">
        <f>'1 3 Pol'!G183+'1 7 Pol'!G48</f>
        <v>0</v>
      </c>
      <c r="J96" s="187" t="str">
        <f>IF(I102=0,"",I96/I102*100)</f>
        <v/>
      </c>
    </row>
    <row r="97" spans="1:10" ht="36.75" customHeight="1" x14ac:dyDescent="0.2">
      <c r="A97" s="176"/>
      <c r="B97" s="181" t="s">
        <v>138</v>
      </c>
      <c r="C97" s="182" t="s">
        <v>139</v>
      </c>
      <c r="D97" s="183"/>
      <c r="E97" s="183"/>
      <c r="F97" s="190" t="s">
        <v>26</v>
      </c>
      <c r="G97" s="191"/>
      <c r="H97" s="191"/>
      <c r="I97" s="191">
        <f>'1 7 Pol'!G53</f>
        <v>0</v>
      </c>
      <c r="J97" s="187" t="str">
        <f>IF(I102=0,"",I97/I102*100)</f>
        <v/>
      </c>
    </row>
    <row r="98" spans="1:10" ht="36.75" customHeight="1" x14ac:dyDescent="0.2">
      <c r="A98" s="176"/>
      <c r="B98" s="181" t="s">
        <v>140</v>
      </c>
      <c r="C98" s="182" t="s">
        <v>141</v>
      </c>
      <c r="D98" s="183"/>
      <c r="E98" s="183"/>
      <c r="F98" s="190" t="s">
        <v>26</v>
      </c>
      <c r="G98" s="191"/>
      <c r="H98" s="191"/>
      <c r="I98" s="191">
        <f>'1 7 Pol'!G130</f>
        <v>0</v>
      </c>
      <c r="J98" s="187" t="str">
        <f>IF(I102=0,"",I98/I102*100)</f>
        <v/>
      </c>
    </row>
    <row r="99" spans="1:10" ht="36.75" customHeight="1" x14ac:dyDescent="0.2">
      <c r="A99" s="176"/>
      <c r="B99" s="181" t="s">
        <v>142</v>
      </c>
      <c r="C99" s="182" t="s">
        <v>143</v>
      </c>
      <c r="D99" s="183"/>
      <c r="E99" s="183"/>
      <c r="F99" s="190" t="s">
        <v>26</v>
      </c>
      <c r="G99" s="191"/>
      <c r="H99" s="191"/>
      <c r="I99" s="191">
        <f>'1 4 Pol'!G58</f>
        <v>0</v>
      </c>
      <c r="J99" s="187" t="str">
        <f>IF(I102=0,"",I99/I102*100)</f>
        <v/>
      </c>
    </row>
    <row r="100" spans="1:10" ht="36.75" customHeight="1" x14ac:dyDescent="0.2">
      <c r="A100" s="176"/>
      <c r="B100" s="181" t="s">
        <v>144</v>
      </c>
      <c r="C100" s="182" t="s">
        <v>145</v>
      </c>
      <c r="D100" s="183"/>
      <c r="E100" s="183"/>
      <c r="F100" s="190" t="s">
        <v>26</v>
      </c>
      <c r="G100" s="191"/>
      <c r="H100" s="191"/>
      <c r="I100" s="191">
        <f>'1 2 Pol'!G8</f>
        <v>0</v>
      </c>
      <c r="J100" s="187" t="str">
        <f>IF(I102=0,"",I100/I102*100)</f>
        <v/>
      </c>
    </row>
    <row r="101" spans="1:10" ht="36.75" customHeight="1" x14ac:dyDescent="0.2">
      <c r="A101" s="176"/>
      <c r="B101" s="181" t="s">
        <v>146</v>
      </c>
      <c r="C101" s="182" t="s">
        <v>147</v>
      </c>
      <c r="D101" s="183"/>
      <c r="E101" s="183"/>
      <c r="F101" s="190" t="s">
        <v>148</v>
      </c>
      <c r="G101" s="191"/>
      <c r="H101" s="191"/>
      <c r="I101" s="191">
        <f>'1 3 Pol'!G197+'1 4 Pol'!G85+'1 5 Pol'!G137+'1 6 Pol'!G107+'1 7 Pol'!G150</f>
        <v>0</v>
      </c>
      <c r="J101" s="187" t="str">
        <f>IF(I102=0,"",I101/I102*100)</f>
        <v/>
      </c>
    </row>
    <row r="102" spans="1:10" ht="25.5" customHeight="1" x14ac:dyDescent="0.2">
      <c r="A102" s="177"/>
      <c r="B102" s="184" t="s">
        <v>1</v>
      </c>
      <c r="C102" s="185"/>
      <c r="D102" s="186"/>
      <c r="E102" s="186"/>
      <c r="F102" s="192"/>
      <c r="G102" s="193"/>
      <c r="H102" s="193"/>
      <c r="I102" s="193">
        <f>SUM(I65:I101)</f>
        <v>0</v>
      </c>
      <c r="J102" s="188">
        <f>SUM(J65:J101)</f>
        <v>0</v>
      </c>
    </row>
    <row r="103" spans="1:10" x14ac:dyDescent="0.2">
      <c r="F103" s="133"/>
      <c r="G103" s="133"/>
      <c r="H103" s="133"/>
      <c r="I103" s="133"/>
      <c r="J103" s="189"/>
    </row>
    <row r="104" spans="1:10" x14ac:dyDescent="0.2">
      <c r="F104" s="133"/>
      <c r="G104" s="133"/>
      <c r="H104" s="133"/>
      <c r="I104" s="133"/>
      <c r="J104" s="189"/>
    </row>
    <row r="105" spans="1:10" x14ac:dyDescent="0.2">
      <c r="F105" s="133"/>
      <c r="G105" s="133"/>
      <c r="H105" s="133"/>
      <c r="I105" s="133"/>
      <c r="J105" s="189"/>
    </row>
  </sheetData>
  <sheetProtection algorithmName="SHA-512" hashValue="fOGoya8ud+iP8Q9mOOIh7vG2lCVXnTYPJbbPjfNfJxNJquhdB9lm6bJXK0vEk10o2rkHDBSyrV3z/MAOMggk0g==" saltValue="+54LTDQ5EjMPmyY3rivdU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9">
    <mergeCell ref="C99:E99"/>
    <mergeCell ref="C100:E100"/>
    <mergeCell ref="C101:E101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a7n46oDFHSZLrPCF3h1AqsYyxnp1K7Muget1cTbE2iT8r7wa5JatwiwbfqqfWRxNR2BJWN403nxPRc5K50fF4g==" saltValue="sU66X+CV6TIf3mDMeeuro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175CB-12E3-4E29-A39A-AB9ED42F417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47</v>
      </c>
      <c r="C4" s="202" t="s">
        <v>48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104</v>
      </c>
      <c r="C8" s="246" t="s">
        <v>105</v>
      </c>
      <c r="D8" s="231"/>
      <c r="E8" s="232"/>
      <c r="F8" s="233"/>
      <c r="G8" s="233">
        <f>SUMIF(AG9:AG39,"&lt;&gt;NOR",G9:G39)</f>
        <v>0</v>
      </c>
      <c r="H8" s="233"/>
      <c r="I8" s="233">
        <f>SUM(I9:I39)</f>
        <v>0</v>
      </c>
      <c r="J8" s="233"/>
      <c r="K8" s="233">
        <f>SUM(K9:K39)</f>
        <v>0</v>
      </c>
      <c r="L8" s="233"/>
      <c r="M8" s="233">
        <f>SUM(M9:M39)</f>
        <v>0</v>
      </c>
      <c r="N8" s="232"/>
      <c r="O8" s="232">
        <f>SUM(O9:O39)</f>
        <v>0</v>
      </c>
      <c r="P8" s="232"/>
      <c r="Q8" s="232">
        <f>SUM(Q9:Q39)</f>
        <v>0</v>
      </c>
      <c r="R8" s="233"/>
      <c r="S8" s="233"/>
      <c r="T8" s="234"/>
      <c r="U8" s="228"/>
      <c r="V8" s="228">
        <f>SUM(V9:V39)</f>
        <v>0</v>
      </c>
      <c r="W8" s="228"/>
      <c r="X8" s="228"/>
      <c r="Y8" s="228"/>
      <c r="AG8" t="s">
        <v>179</v>
      </c>
    </row>
    <row r="9" spans="1:60" outlineLevel="1" x14ac:dyDescent="0.2">
      <c r="A9" s="236">
        <v>1</v>
      </c>
      <c r="B9" s="237" t="s">
        <v>180</v>
      </c>
      <c r="C9" s="247" t="s">
        <v>181</v>
      </c>
      <c r="D9" s="238" t="s">
        <v>182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183</v>
      </c>
      <c r="T9" s="242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188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190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49" t="s">
        <v>191</v>
      </c>
      <c r="D12" s="244"/>
      <c r="E12" s="244"/>
      <c r="F12" s="244"/>
      <c r="G12" s="244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49" t="s">
        <v>192</v>
      </c>
      <c r="D13" s="244"/>
      <c r="E13" s="244"/>
      <c r="F13" s="244"/>
      <c r="G13" s="244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189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5" t="str">
        <f>C13</f>
        <v>Opatření k zabránění nadměrného zatěžování staveniště a jeho okolí prachem (např. používání krycích plachet, kropení sutě vodou).</v>
      </c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49" t="s">
        <v>193</v>
      </c>
      <c r="D14" s="244"/>
      <c r="E14" s="244"/>
      <c r="F14" s="244"/>
      <c r="G14" s="244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0" t="s">
        <v>47</v>
      </c>
      <c r="D15" s="226"/>
      <c r="E15" s="227">
        <v>1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194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6">
        <v>2</v>
      </c>
      <c r="B16" s="237" t="s">
        <v>195</v>
      </c>
      <c r="C16" s="247" t="s">
        <v>196</v>
      </c>
      <c r="D16" s="238" t="s">
        <v>182</v>
      </c>
      <c r="E16" s="239">
        <v>1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41"/>
      <c r="S16" s="241" t="s">
        <v>183</v>
      </c>
      <c r="T16" s="242" t="s">
        <v>184</v>
      </c>
      <c r="U16" s="221">
        <v>0</v>
      </c>
      <c r="V16" s="221">
        <f>ROUND(E16*U16,2)</f>
        <v>0</v>
      </c>
      <c r="W16" s="221"/>
      <c r="X16" s="221" t="s">
        <v>185</v>
      </c>
      <c r="Y16" s="221" t="s">
        <v>186</v>
      </c>
      <c r="Z16" s="210"/>
      <c r="AA16" s="210"/>
      <c r="AB16" s="210"/>
      <c r="AC16" s="210"/>
      <c r="AD16" s="210"/>
      <c r="AE16" s="210"/>
      <c r="AF16" s="210"/>
      <c r="AG16" s="210" t="s">
        <v>187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48" t="s">
        <v>197</v>
      </c>
      <c r="D17" s="243"/>
      <c r="E17" s="243"/>
      <c r="F17" s="243"/>
      <c r="G17" s="243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189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49" t="s">
        <v>198</v>
      </c>
      <c r="D18" s="244"/>
      <c r="E18" s="244"/>
      <c r="F18" s="244"/>
      <c r="G18" s="244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189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49" t="s">
        <v>191</v>
      </c>
      <c r="D19" s="244"/>
      <c r="E19" s="244"/>
      <c r="F19" s="244"/>
      <c r="G19" s="244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189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47</v>
      </c>
      <c r="D20" s="226"/>
      <c r="E20" s="227">
        <v>1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194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3</v>
      </c>
      <c r="B21" s="237" t="s">
        <v>199</v>
      </c>
      <c r="C21" s="247" t="s">
        <v>200</v>
      </c>
      <c r="D21" s="238" t="s">
        <v>182</v>
      </c>
      <c r="E21" s="239">
        <v>1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183</v>
      </c>
      <c r="T21" s="242" t="s">
        <v>184</v>
      </c>
      <c r="U21" s="221">
        <v>0</v>
      </c>
      <c r="V21" s="221">
        <f>ROUND(E21*U21,2)</f>
        <v>0</v>
      </c>
      <c r="W21" s="221"/>
      <c r="X21" s="221" t="s">
        <v>185</v>
      </c>
      <c r="Y21" s="221" t="s">
        <v>186</v>
      </c>
      <c r="Z21" s="210"/>
      <c r="AA21" s="210"/>
      <c r="AB21" s="210"/>
      <c r="AC21" s="210"/>
      <c r="AD21" s="210"/>
      <c r="AE21" s="210"/>
      <c r="AF21" s="210"/>
      <c r="AG21" s="210" t="s">
        <v>187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201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189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49" t="s">
        <v>218</v>
      </c>
      <c r="D23" s="244"/>
      <c r="E23" s="244"/>
      <c r="F23" s="244"/>
      <c r="G23" s="244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189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202</v>
      </c>
      <c r="D24" s="223"/>
      <c r="E24" s="224"/>
      <c r="F24" s="225"/>
      <c r="G24" s="225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189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49" t="s">
        <v>203</v>
      </c>
      <c r="D25" s="244"/>
      <c r="E25" s="244"/>
      <c r="F25" s="244"/>
      <c r="G25" s="244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0" t="s">
        <v>47</v>
      </c>
      <c r="D26" s="226"/>
      <c r="E26" s="227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194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4</v>
      </c>
      <c r="B27" s="237" t="s">
        <v>204</v>
      </c>
      <c r="C27" s="247" t="s">
        <v>205</v>
      </c>
      <c r="D27" s="238" t="s">
        <v>182</v>
      </c>
      <c r="E27" s="239">
        <v>1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183</v>
      </c>
      <c r="T27" s="242" t="s">
        <v>184</v>
      </c>
      <c r="U27" s="221">
        <v>0</v>
      </c>
      <c r="V27" s="221">
        <f>ROUND(E27*U27,2)</f>
        <v>0</v>
      </c>
      <c r="W27" s="221"/>
      <c r="X27" s="221" t="s">
        <v>185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8" t="s">
        <v>207</v>
      </c>
      <c r="D28" s="243"/>
      <c r="E28" s="243"/>
      <c r="F28" s="243"/>
      <c r="G28" s="243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189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0" t="s">
        <v>47</v>
      </c>
      <c r="D29" s="226"/>
      <c r="E29" s="227">
        <v>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194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5</v>
      </c>
      <c r="B30" s="237" t="s">
        <v>208</v>
      </c>
      <c r="C30" s="247" t="s">
        <v>209</v>
      </c>
      <c r="D30" s="238" t="s">
        <v>182</v>
      </c>
      <c r="E30" s="239">
        <v>1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41"/>
      <c r="S30" s="241" t="s">
        <v>183</v>
      </c>
      <c r="T30" s="242" t="s">
        <v>184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206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48" t="s">
        <v>210</v>
      </c>
      <c r="D31" s="243"/>
      <c r="E31" s="243"/>
      <c r="F31" s="243"/>
      <c r="G31" s="243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49" t="s">
        <v>219</v>
      </c>
      <c r="D32" s="244"/>
      <c r="E32" s="244"/>
      <c r="F32" s="244"/>
      <c r="G32" s="244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189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49" t="s">
        <v>211</v>
      </c>
      <c r="D33" s="244"/>
      <c r="E33" s="244"/>
      <c r="F33" s="244"/>
      <c r="G33" s="244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49" t="s">
        <v>212</v>
      </c>
      <c r="D34" s="244"/>
      <c r="E34" s="244"/>
      <c r="F34" s="244"/>
      <c r="G34" s="244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189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49" t="s">
        <v>213</v>
      </c>
      <c r="D35" s="244"/>
      <c r="E35" s="244"/>
      <c r="F35" s="244"/>
      <c r="G35" s="244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47</v>
      </c>
      <c r="D36" s="226"/>
      <c r="E36" s="227">
        <v>1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194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6</v>
      </c>
      <c r="B37" s="237" t="s">
        <v>214</v>
      </c>
      <c r="C37" s="247" t="s">
        <v>215</v>
      </c>
      <c r="D37" s="238" t="s">
        <v>182</v>
      </c>
      <c r="E37" s="239">
        <v>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183</v>
      </c>
      <c r="T37" s="242" t="s">
        <v>184</v>
      </c>
      <c r="U37" s="221">
        <v>0</v>
      </c>
      <c r="V37" s="221">
        <f>ROUND(E37*U37,2)</f>
        <v>0</v>
      </c>
      <c r="W37" s="221"/>
      <c r="X37" s="221" t="s">
        <v>185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206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48" t="s">
        <v>216</v>
      </c>
      <c r="D38" s="243"/>
      <c r="E38" s="243"/>
      <c r="F38" s="243"/>
      <c r="G38" s="243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189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45" t="str">
        <f>C38</f>
        <v>- dle požadavků a podmínek uživatele - zajištění chodu objektu  - v interiéru objektu, v exteriéru - příjezd a odjezd</v>
      </c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0" t="s">
        <v>47</v>
      </c>
      <c r="D39" s="226"/>
      <c r="E39" s="227">
        <v>1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194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3"/>
      <c r="B40" s="4"/>
      <c r="C40" s="25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164</v>
      </c>
    </row>
    <row r="41" spans="1:60" x14ac:dyDescent="0.2">
      <c r="A41" s="213"/>
      <c r="B41" s="214" t="s">
        <v>29</v>
      </c>
      <c r="C41" s="253"/>
      <c r="D41" s="215"/>
      <c r="E41" s="216"/>
      <c r="F41" s="216"/>
      <c r="G41" s="235">
        <f>G8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217</v>
      </c>
    </row>
    <row r="42" spans="1:60" x14ac:dyDescent="0.2">
      <c r="C42" s="254"/>
      <c r="D42" s="10"/>
      <c r="AG42" t="s">
        <v>220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EdQE8XX1FtFbnuocFBFSLgpE5qLT+Uj+XE6IRSag6wkxUrxsuTDxOnjBQYyhttj1knU09ljmpqkdTO+ZRjVEQ==" saltValue="7Too86k7TDxO34cc8mvY4w==" spinCount="100000" sheet="1" formatRows="0"/>
  <mergeCells count="22">
    <mergeCell ref="C33:G33"/>
    <mergeCell ref="C34:G34"/>
    <mergeCell ref="C35:G35"/>
    <mergeCell ref="C38:G38"/>
    <mergeCell ref="C22:G22"/>
    <mergeCell ref="C23:G23"/>
    <mergeCell ref="C25:G25"/>
    <mergeCell ref="C28:G28"/>
    <mergeCell ref="C31:G31"/>
    <mergeCell ref="C32:G32"/>
    <mergeCell ref="C12:G12"/>
    <mergeCell ref="C13:G13"/>
    <mergeCell ref="C14:G14"/>
    <mergeCell ref="C17:G17"/>
    <mergeCell ref="C18:G18"/>
    <mergeCell ref="C19:G1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A1C38-7790-4EBC-8545-D672E0046FF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144</v>
      </c>
      <c r="C8" s="246" t="s">
        <v>145</v>
      </c>
      <c r="D8" s="231"/>
      <c r="E8" s="232"/>
      <c r="F8" s="233"/>
      <c r="G8" s="233">
        <f>SUMIF(AG9:AG25,"&lt;&gt;NOR",G9:G25)</f>
        <v>0</v>
      </c>
      <c r="H8" s="233"/>
      <c r="I8" s="233">
        <f>SUM(I9:I25)</f>
        <v>0</v>
      </c>
      <c r="J8" s="233"/>
      <c r="K8" s="233">
        <f>SUM(K9:K25)</f>
        <v>0</v>
      </c>
      <c r="L8" s="233"/>
      <c r="M8" s="233">
        <f>SUM(M9:M25)</f>
        <v>0</v>
      </c>
      <c r="N8" s="232"/>
      <c r="O8" s="232">
        <f>SUM(O9:O25)</f>
        <v>0</v>
      </c>
      <c r="P8" s="232"/>
      <c r="Q8" s="232">
        <f>SUM(Q9:Q25)</f>
        <v>0</v>
      </c>
      <c r="R8" s="233"/>
      <c r="S8" s="233"/>
      <c r="T8" s="234"/>
      <c r="U8" s="228"/>
      <c r="V8" s="228">
        <f>SUM(V9:V25)</f>
        <v>0</v>
      </c>
      <c r="W8" s="228"/>
      <c r="X8" s="228"/>
      <c r="Y8" s="228"/>
      <c r="AG8" t="s">
        <v>179</v>
      </c>
    </row>
    <row r="9" spans="1:60" outlineLevel="1" x14ac:dyDescent="0.2">
      <c r="A9" s="236">
        <v>1</v>
      </c>
      <c r="B9" s="237" t="s">
        <v>221</v>
      </c>
      <c r="C9" s="247" t="s">
        <v>222</v>
      </c>
      <c r="D9" s="238" t="s">
        <v>223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183</v>
      </c>
      <c r="T9" s="242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224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225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47</v>
      </c>
      <c r="D12" s="226"/>
      <c r="E12" s="227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194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2</v>
      </c>
      <c r="B13" s="237" t="s">
        <v>226</v>
      </c>
      <c r="C13" s="247" t="s">
        <v>227</v>
      </c>
      <c r="D13" s="238" t="s">
        <v>223</v>
      </c>
      <c r="E13" s="239">
        <v>1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183</v>
      </c>
      <c r="T13" s="242" t="s">
        <v>184</v>
      </c>
      <c r="U13" s="221">
        <v>0</v>
      </c>
      <c r="V13" s="221">
        <f>ROUND(E13*U13,2)</f>
        <v>0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48" t="s">
        <v>228</v>
      </c>
      <c r="D14" s="243"/>
      <c r="E14" s="243"/>
      <c r="F14" s="243"/>
      <c r="G14" s="243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5" t="str">
        <f>C14</f>
        <v>kompletní dokladová část dle SoD (revize, atesty, certifikáty, prohlášení o shodě) pro předání a převzetí dokončeného díla</v>
      </c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17"/>
      <c r="B15" s="218"/>
      <c r="C15" s="249" t="s">
        <v>229</v>
      </c>
      <c r="D15" s="244"/>
      <c r="E15" s="244"/>
      <c r="F15" s="244"/>
      <c r="G15" s="244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189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45" t="str">
        <f>C15</f>
        <v>náklady zhotovitele, související s prováděním zkoušek a REVIZÍ předepsaných technickými normami a vyjádřeními dotčených orgánů pro řádné provedení a předání díla.</v>
      </c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49" t="s">
        <v>230</v>
      </c>
      <c r="D16" s="244"/>
      <c r="E16" s="244"/>
      <c r="F16" s="244"/>
      <c r="G16" s="244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45" t="str">
        <f>C16</f>
        <v>náklady na individuální zkoušky dodaných a smontovaných technologických zařízení včetně komplexního vyzkoušení.</v>
      </c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49" t="s">
        <v>231</v>
      </c>
      <c r="D17" s="244"/>
      <c r="E17" s="244"/>
      <c r="F17" s="244"/>
      <c r="G17" s="244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189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49" t="s">
        <v>232</v>
      </c>
      <c r="D18" s="244"/>
      <c r="E18" s="244"/>
      <c r="F18" s="244"/>
      <c r="G18" s="244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189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45" t="str">
        <f>C18</f>
        <v>náklady na předání všech návodů k obsluze a údržbě pro technologická zařízení a  náklady na zaškolení obsluhy objednatele</v>
      </c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0" t="s">
        <v>47</v>
      </c>
      <c r="D19" s="226"/>
      <c r="E19" s="227">
        <v>1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194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6">
        <v>3</v>
      </c>
      <c r="B20" s="237" t="s">
        <v>233</v>
      </c>
      <c r="C20" s="247" t="s">
        <v>234</v>
      </c>
      <c r="D20" s="238" t="s">
        <v>223</v>
      </c>
      <c r="E20" s="239">
        <v>1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183</v>
      </c>
      <c r="T20" s="242" t="s">
        <v>184</v>
      </c>
      <c r="U20" s="221">
        <v>0</v>
      </c>
      <c r="V20" s="221">
        <f>ROUND(E20*U20,2)</f>
        <v>0</v>
      </c>
      <c r="W20" s="221"/>
      <c r="X20" s="221" t="s">
        <v>185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235</v>
      </c>
      <c r="D21" s="243"/>
      <c r="E21" s="243"/>
      <c r="F21" s="243"/>
      <c r="G21" s="243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189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0" t="s">
        <v>47</v>
      </c>
      <c r="D22" s="226"/>
      <c r="E22" s="227">
        <v>1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194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4</v>
      </c>
      <c r="B23" s="237" t="s">
        <v>236</v>
      </c>
      <c r="C23" s="247" t="s">
        <v>237</v>
      </c>
      <c r="D23" s="238" t="s">
        <v>223</v>
      </c>
      <c r="E23" s="239">
        <v>1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183</v>
      </c>
      <c r="T23" s="242" t="s">
        <v>184</v>
      </c>
      <c r="U23" s="221">
        <v>0</v>
      </c>
      <c r="V23" s="221">
        <f>ROUND(E23*U23,2)</f>
        <v>0</v>
      </c>
      <c r="W23" s="221"/>
      <c r="X23" s="221" t="s">
        <v>185</v>
      </c>
      <c r="Y23" s="221" t="s">
        <v>186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235</v>
      </c>
      <c r="D24" s="243"/>
      <c r="E24" s="243"/>
      <c r="F24" s="243"/>
      <c r="G24" s="243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189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0" t="s">
        <v>47</v>
      </c>
      <c r="D25" s="226"/>
      <c r="E25" s="227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194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3"/>
      <c r="B26" s="4"/>
      <c r="C26" s="25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164</v>
      </c>
    </row>
    <row r="27" spans="1:60" x14ac:dyDescent="0.2">
      <c r="A27" s="213"/>
      <c r="B27" s="214" t="s">
        <v>29</v>
      </c>
      <c r="C27" s="253"/>
      <c r="D27" s="215"/>
      <c r="E27" s="216"/>
      <c r="F27" s="216"/>
      <c r="G27" s="235">
        <f>G8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217</v>
      </c>
    </row>
    <row r="28" spans="1:60" x14ac:dyDescent="0.2">
      <c r="C28" s="254"/>
      <c r="D28" s="10"/>
      <c r="AG28" t="s">
        <v>220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tNWZnDi5o0yzp8A8kqcsDCI0RhmgU6lXG7deQLG1DSBFpZ01+ZNpOfKkrPBY854dNLMR6i1WVBmDgnVGfp++w==" saltValue="VuxKEAMoS0x7FZfdq2Tcjw==" spinCount="100000" sheet="1" formatRows="0"/>
  <mergeCells count="13">
    <mergeCell ref="C24:G24"/>
    <mergeCell ref="C14:G14"/>
    <mergeCell ref="C15:G15"/>
    <mergeCell ref="C16:G16"/>
    <mergeCell ref="C17:G17"/>
    <mergeCell ref="C18:G18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0D723-2AE2-4B5D-BE10-639CA94E34A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51</v>
      </c>
      <c r="C8" s="246" t="s">
        <v>77</v>
      </c>
      <c r="D8" s="231"/>
      <c r="E8" s="232"/>
      <c r="F8" s="233"/>
      <c r="G8" s="233">
        <f>SUMIF(AG9:AG14,"&lt;&gt;NOR",G9:G14)</f>
        <v>0</v>
      </c>
      <c r="H8" s="233"/>
      <c r="I8" s="233">
        <f>SUM(I9:I14)</f>
        <v>0</v>
      </c>
      <c r="J8" s="233"/>
      <c r="K8" s="233">
        <f>SUM(K9:K14)</f>
        <v>0</v>
      </c>
      <c r="L8" s="233"/>
      <c r="M8" s="233">
        <f>SUM(M9:M14)</f>
        <v>0</v>
      </c>
      <c r="N8" s="232"/>
      <c r="O8" s="232">
        <f>SUM(O9:O14)</f>
        <v>2.5499999999999998</v>
      </c>
      <c r="P8" s="232"/>
      <c r="Q8" s="232">
        <f>SUM(Q9:Q14)</f>
        <v>0</v>
      </c>
      <c r="R8" s="233"/>
      <c r="S8" s="233"/>
      <c r="T8" s="234"/>
      <c r="U8" s="228"/>
      <c r="V8" s="228">
        <f>SUM(V9:V14)</f>
        <v>1.96</v>
      </c>
      <c r="W8" s="228"/>
      <c r="X8" s="228"/>
      <c r="Y8" s="228"/>
      <c r="AG8" t="s">
        <v>179</v>
      </c>
    </row>
    <row r="9" spans="1:60" ht="22.5" outlineLevel="1" x14ac:dyDescent="0.2">
      <c r="A9" s="236">
        <v>1</v>
      </c>
      <c r="B9" s="237" t="s">
        <v>238</v>
      </c>
      <c r="C9" s="247" t="s">
        <v>239</v>
      </c>
      <c r="D9" s="238" t="s">
        <v>240</v>
      </c>
      <c r="E9" s="239">
        <v>1.1220000000000001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1.8233999999999999</v>
      </c>
      <c r="O9" s="239">
        <f>ROUND(E9*N9,2)</f>
        <v>2.0499999999999998</v>
      </c>
      <c r="P9" s="239">
        <v>0</v>
      </c>
      <c r="Q9" s="239">
        <f>ROUND(E9*P9,2)</f>
        <v>0</v>
      </c>
      <c r="R9" s="241" t="s">
        <v>241</v>
      </c>
      <c r="S9" s="241" t="s">
        <v>242</v>
      </c>
      <c r="T9" s="242" t="s">
        <v>242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243</v>
      </c>
      <c r="D10" s="243"/>
      <c r="E10" s="243"/>
      <c r="F10" s="243"/>
      <c r="G10" s="243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0" t="s">
        <v>244</v>
      </c>
      <c r="D11" s="226"/>
      <c r="E11" s="227">
        <v>1.1220000000000001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194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2</v>
      </c>
      <c r="B12" s="237" t="s">
        <v>245</v>
      </c>
      <c r="C12" s="247" t="s">
        <v>246</v>
      </c>
      <c r="D12" s="238" t="s">
        <v>247</v>
      </c>
      <c r="E12" s="239">
        <v>3.3479999999999999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0.14989</v>
      </c>
      <c r="O12" s="239">
        <f>ROUND(E12*N12,2)</f>
        <v>0.5</v>
      </c>
      <c r="P12" s="239">
        <v>0</v>
      </c>
      <c r="Q12" s="239">
        <f>ROUND(E12*P12,2)</f>
        <v>0</v>
      </c>
      <c r="R12" s="241" t="s">
        <v>241</v>
      </c>
      <c r="S12" s="241" t="s">
        <v>242</v>
      </c>
      <c r="T12" s="242" t="s">
        <v>248</v>
      </c>
      <c r="U12" s="221">
        <v>0.58499999999999996</v>
      </c>
      <c r="V12" s="221">
        <f>ROUND(E12*U12,2)</f>
        <v>1.96</v>
      </c>
      <c r="W12" s="221"/>
      <c r="X12" s="221" t="s">
        <v>185</v>
      </c>
      <c r="Y12" s="221" t="s">
        <v>186</v>
      </c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65" t="s">
        <v>249</v>
      </c>
      <c r="D13" s="255"/>
      <c r="E13" s="255"/>
      <c r="F13" s="255"/>
      <c r="G13" s="255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250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0" t="s">
        <v>251</v>
      </c>
      <c r="D14" s="226"/>
      <c r="E14" s="227">
        <v>3.3479999999999999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194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9" t="s">
        <v>178</v>
      </c>
      <c r="B15" s="230" t="s">
        <v>78</v>
      </c>
      <c r="C15" s="246" t="s">
        <v>79</v>
      </c>
      <c r="D15" s="231"/>
      <c r="E15" s="232"/>
      <c r="F15" s="233"/>
      <c r="G15" s="233">
        <f>SUMIF(AG16:AG18,"&lt;&gt;NOR",G16:G18)</f>
        <v>0</v>
      </c>
      <c r="H15" s="233"/>
      <c r="I15" s="233">
        <f>SUM(I16:I18)</f>
        <v>0</v>
      </c>
      <c r="J15" s="233"/>
      <c r="K15" s="233">
        <f>SUM(K16:K18)</f>
        <v>0</v>
      </c>
      <c r="L15" s="233"/>
      <c r="M15" s="233">
        <f>SUM(M16:M18)</f>
        <v>0</v>
      </c>
      <c r="N15" s="232"/>
      <c r="O15" s="232">
        <f>SUM(O16:O18)</f>
        <v>0.3</v>
      </c>
      <c r="P15" s="232"/>
      <c r="Q15" s="232">
        <f>SUM(Q16:Q18)</f>
        <v>0</v>
      </c>
      <c r="R15" s="233"/>
      <c r="S15" s="233"/>
      <c r="T15" s="234"/>
      <c r="U15" s="228"/>
      <c r="V15" s="228">
        <f>SUM(V16:V18)</f>
        <v>9.1199999999999992</v>
      </c>
      <c r="W15" s="228"/>
      <c r="X15" s="228"/>
      <c r="Y15" s="228"/>
      <c r="AG15" t="s">
        <v>179</v>
      </c>
    </row>
    <row r="16" spans="1:60" ht="33.75" outlineLevel="1" x14ac:dyDescent="0.2">
      <c r="A16" s="236">
        <v>3</v>
      </c>
      <c r="B16" s="237" t="s">
        <v>252</v>
      </c>
      <c r="C16" s="247" t="s">
        <v>253</v>
      </c>
      <c r="D16" s="238" t="s">
        <v>247</v>
      </c>
      <c r="E16" s="239">
        <v>5.76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5.1360000000000003E-2</v>
      </c>
      <c r="O16" s="239">
        <f>ROUND(E16*N16,2)</f>
        <v>0.3</v>
      </c>
      <c r="P16" s="239">
        <v>0</v>
      </c>
      <c r="Q16" s="239">
        <f>ROUND(E16*P16,2)</f>
        <v>0</v>
      </c>
      <c r="R16" s="241" t="s">
        <v>241</v>
      </c>
      <c r="S16" s="241" t="s">
        <v>242</v>
      </c>
      <c r="T16" s="242" t="s">
        <v>242</v>
      </c>
      <c r="U16" s="221">
        <v>1.5840000000000001</v>
      </c>
      <c r="V16" s="221">
        <f>ROUND(E16*U16,2)</f>
        <v>9.1199999999999992</v>
      </c>
      <c r="W16" s="221"/>
      <c r="X16" s="221" t="s">
        <v>185</v>
      </c>
      <c r="Y16" s="221" t="s">
        <v>186</v>
      </c>
      <c r="Z16" s="210"/>
      <c r="AA16" s="210"/>
      <c r="AB16" s="210"/>
      <c r="AC16" s="210"/>
      <c r="AD16" s="210"/>
      <c r="AE16" s="210"/>
      <c r="AF16" s="210"/>
      <c r="AG16" s="210" t="s">
        <v>187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2" x14ac:dyDescent="0.2">
      <c r="A17" s="217"/>
      <c r="B17" s="218"/>
      <c r="C17" s="265" t="s">
        <v>254</v>
      </c>
      <c r="D17" s="255"/>
      <c r="E17" s="255"/>
      <c r="F17" s="255"/>
      <c r="G17" s="255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250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45" t="str">
        <f>C17</f>
        <v>zřízení nosné konstrukce příčky, vložení tepelné izolace tl. do 5 cm, montáž desek, tmelení spár Q2 a úprava rohů. Včetně dodávek materiálu.</v>
      </c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0" t="s">
        <v>255</v>
      </c>
      <c r="D18" s="226"/>
      <c r="E18" s="227">
        <v>5.76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194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9" t="s">
        <v>178</v>
      </c>
      <c r="B19" s="230" t="s">
        <v>81</v>
      </c>
      <c r="C19" s="246" t="s">
        <v>82</v>
      </c>
      <c r="D19" s="231"/>
      <c r="E19" s="232"/>
      <c r="F19" s="233"/>
      <c r="G19" s="233">
        <f>SUMIF(AG20:AG21,"&lt;&gt;NOR",G20:G21)</f>
        <v>0</v>
      </c>
      <c r="H19" s="233"/>
      <c r="I19" s="233">
        <f>SUM(I20:I21)</f>
        <v>0</v>
      </c>
      <c r="J19" s="233"/>
      <c r="K19" s="233">
        <f>SUM(K20:K21)</f>
        <v>0</v>
      </c>
      <c r="L19" s="233"/>
      <c r="M19" s="233">
        <f>SUM(M20:M21)</f>
        <v>0</v>
      </c>
      <c r="N19" s="232"/>
      <c r="O19" s="232">
        <f>SUM(O20:O21)</f>
        <v>0.54</v>
      </c>
      <c r="P19" s="232"/>
      <c r="Q19" s="232">
        <f>SUM(Q20:Q21)</f>
        <v>0</v>
      </c>
      <c r="R19" s="233"/>
      <c r="S19" s="233"/>
      <c r="T19" s="234"/>
      <c r="U19" s="228"/>
      <c r="V19" s="228">
        <f>SUM(V20:V21)</f>
        <v>32.99</v>
      </c>
      <c r="W19" s="228"/>
      <c r="X19" s="228"/>
      <c r="Y19" s="228"/>
      <c r="AG19" t="s">
        <v>179</v>
      </c>
    </row>
    <row r="20" spans="1:60" ht="33.75" outlineLevel="1" x14ac:dyDescent="0.2">
      <c r="A20" s="236">
        <v>4</v>
      </c>
      <c r="B20" s="237" t="s">
        <v>256</v>
      </c>
      <c r="C20" s="247" t="s">
        <v>257</v>
      </c>
      <c r="D20" s="238" t="s">
        <v>247</v>
      </c>
      <c r="E20" s="239">
        <v>62.24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8.6300000000000005E-3</v>
      </c>
      <c r="O20" s="239">
        <f>ROUND(E20*N20,2)</f>
        <v>0.54</v>
      </c>
      <c r="P20" s="239">
        <v>0</v>
      </c>
      <c r="Q20" s="239">
        <f>ROUND(E20*P20,2)</f>
        <v>0</v>
      </c>
      <c r="R20" s="241" t="s">
        <v>241</v>
      </c>
      <c r="S20" s="241" t="s">
        <v>242</v>
      </c>
      <c r="T20" s="242" t="s">
        <v>248</v>
      </c>
      <c r="U20" s="221">
        <v>0.53</v>
      </c>
      <c r="V20" s="221">
        <f>ROUND(E20*U20,2)</f>
        <v>32.99</v>
      </c>
      <c r="W20" s="221"/>
      <c r="X20" s="221" t="s">
        <v>185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258</v>
      </c>
      <c r="D21" s="226"/>
      <c r="E21" s="227">
        <v>62.24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194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9" t="s">
        <v>178</v>
      </c>
      <c r="B22" s="230" t="s">
        <v>57</v>
      </c>
      <c r="C22" s="246" t="s">
        <v>83</v>
      </c>
      <c r="D22" s="231"/>
      <c r="E22" s="232"/>
      <c r="F22" s="233"/>
      <c r="G22" s="233">
        <f>SUMIF(AG23:AG28,"&lt;&gt;NOR",G23:G28)</f>
        <v>0</v>
      </c>
      <c r="H22" s="233"/>
      <c r="I22" s="233">
        <f>SUM(I23:I28)</f>
        <v>0</v>
      </c>
      <c r="J22" s="233"/>
      <c r="K22" s="233">
        <f>SUM(K23:K28)</f>
        <v>0</v>
      </c>
      <c r="L22" s="233"/>
      <c r="M22" s="233">
        <f>SUM(M23:M28)</f>
        <v>0</v>
      </c>
      <c r="N22" s="232"/>
      <c r="O22" s="232">
        <f>SUM(O23:O28)</f>
        <v>0.52</v>
      </c>
      <c r="P22" s="232"/>
      <c r="Q22" s="232">
        <f>SUM(Q23:Q28)</f>
        <v>0</v>
      </c>
      <c r="R22" s="233"/>
      <c r="S22" s="233"/>
      <c r="T22" s="234"/>
      <c r="U22" s="228"/>
      <c r="V22" s="228">
        <f>SUM(V23:V28)</f>
        <v>43.51</v>
      </c>
      <c r="W22" s="228"/>
      <c r="X22" s="228"/>
      <c r="Y22" s="228"/>
      <c r="AG22" t="s">
        <v>179</v>
      </c>
    </row>
    <row r="23" spans="1:60" outlineLevel="1" x14ac:dyDescent="0.2">
      <c r="A23" s="236">
        <v>5</v>
      </c>
      <c r="B23" s="237" t="s">
        <v>259</v>
      </c>
      <c r="C23" s="247" t="s">
        <v>260</v>
      </c>
      <c r="D23" s="238" t="s">
        <v>247</v>
      </c>
      <c r="E23" s="239">
        <v>121.80419999999999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4.1999999999999997E-3</v>
      </c>
      <c r="O23" s="239">
        <f>ROUND(E23*N23,2)</f>
        <v>0.51</v>
      </c>
      <c r="P23" s="239">
        <v>0</v>
      </c>
      <c r="Q23" s="239">
        <f>ROUND(E23*P23,2)</f>
        <v>0</v>
      </c>
      <c r="R23" s="241" t="s">
        <v>241</v>
      </c>
      <c r="S23" s="241" t="s">
        <v>242</v>
      </c>
      <c r="T23" s="242" t="s">
        <v>248</v>
      </c>
      <c r="U23" s="221">
        <v>0.24</v>
      </c>
      <c r="V23" s="221">
        <f>ROUND(E23*U23,2)</f>
        <v>29.23</v>
      </c>
      <c r="W23" s="221"/>
      <c r="X23" s="221" t="s">
        <v>185</v>
      </c>
      <c r="Y23" s="221" t="s">
        <v>186</v>
      </c>
      <c r="Z23" s="210"/>
      <c r="AA23" s="210"/>
      <c r="AB23" s="210"/>
      <c r="AC23" s="210"/>
      <c r="AD23" s="210"/>
      <c r="AE23" s="210"/>
      <c r="AF23" s="210"/>
      <c r="AG23" s="210" t="s">
        <v>261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5" t="s">
        <v>262</v>
      </c>
      <c r="D24" s="255"/>
      <c r="E24" s="255"/>
      <c r="F24" s="255"/>
      <c r="G24" s="255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0" t="s">
        <v>263</v>
      </c>
      <c r="D25" s="226"/>
      <c r="E25" s="227">
        <v>121.80419999999999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194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6">
        <v>6</v>
      </c>
      <c r="B26" s="237" t="s">
        <v>264</v>
      </c>
      <c r="C26" s="247" t="s">
        <v>265</v>
      </c>
      <c r="D26" s="238" t="s">
        <v>247</v>
      </c>
      <c r="E26" s="239">
        <v>204.006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6.0000000000000002E-5</v>
      </c>
      <c r="O26" s="239">
        <f>ROUND(E26*N26,2)</f>
        <v>0.01</v>
      </c>
      <c r="P26" s="239">
        <v>0</v>
      </c>
      <c r="Q26" s="239">
        <f>ROUND(E26*P26,2)</f>
        <v>0</v>
      </c>
      <c r="R26" s="241" t="s">
        <v>241</v>
      </c>
      <c r="S26" s="241" t="s">
        <v>242</v>
      </c>
      <c r="T26" s="242" t="s">
        <v>248</v>
      </c>
      <c r="U26" s="221">
        <v>7.0000000000000007E-2</v>
      </c>
      <c r="V26" s="221">
        <f>ROUND(E26*U26,2)</f>
        <v>14.28</v>
      </c>
      <c r="W26" s="221"/>
      <c r="X26" s="221" t="s">
        <v>185</v>
      </c>
      <c r="Y26" s="221" t="s">
        <v>186</v>
      </c>
      <c r="Z26" s="210"/>
      <c r="AA26" s="210"/>
      <c r="AB26" s="210"/>
      <c r="AC26" s="210"/>
      <c r="AD26" s="210"/>
      <c r="AE26" s="210"/>
      <c r="AF26" s="210"/>
      <c r="AG26" s="210" t="s">
        <v>206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0" t="s">
        <v>266</v>
      </c>
      <c r="D27" s="226"/>
      <c r="E27" s="227">
        <v>174.006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194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0" t="s">
        <v>267</v>
      </c>
      <c r="D28" s="226"/>
      <c r="E28" s="227">
        <v>30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194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9" t="s">
        <v>178</v>
      </c>
      <c r="B29" s="230" t="s">
        <v>84</v>
      </c>
      <c r="C29" s="246" t="s">
        <v>85</v>
      </c>
      <c r="D29" s="231"/>
      <c r="E29" s="232"/>
      <c r="F29" s="233"/>
      <c r="G29" s="233">
        <f>SUMIF(AG30:AG40,"&lt;&gt;NOR",G30:G40)</f>
        <v>0</v>
      </c>
      <c r="H29" s="233"/>
      <c r="I29" s="233">
        <f>SUM(I30:I40)</f>
        <v>0</v>
      </c>
      <c r="J29" s="233"/>
      <c r="K29" s="233">
        <f>SUM(K30:K40)</f>
        <v>0</v>
      </c>
      <c r="L29" s="233"/>
      <c r="M29" s="233">
        <f>SUM(M30:M40)</f>
        <v>0</v>
      </c>
      <c r="N29" s="232"/>
      <c r="O29" s="232">
        <f>SUM(O30:O40)</f>
        <v>4.1100000000000003</v>
      </c>
      <c r="P29" s="232"/>
      <c r="Q29" s="232">
        <f>SUM(Q30:Q40)</f>
        <v>0</v>
      </c>
      <c r="R29" s="233"/>
      <c r="S29" s="233"/>
      <c r="T29" s="234"/>
      <c r="U29" s="228"/>
      <c r="V29" s="228">
        <f>SUM(V30:V40)</f>
        <v>0</v>
      </c>
      <c r="W29" s="228"/>
      <c r="X29" s="228"/>
      <c r="Y29" s="228"/>
      <c r="AG29" t="s">
        <v>179</v>
      </c>
    </row>
    <row r="30" spans="1:60" outlineLevel="1" x14ac:dyDescent="0.2">
      <c r="A30" s="236">
        <v>7</v>
      </c>
      <c r="B30" s="237" t="s">
        <v>268</v>
      </c>
      <c r="C30" s="247" t="s">
        <v>269</v>
      </c>
      <c r="D30" s="238" t="s">
        <v>270</v>
      </c>
      <c r="E30" s="239">
        <v>30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4.3099999999999996E-3</v>
      </c>
      <c r="O30" s="239">
        <f>ROUND(E30*N30,2)</f>
        <v>0.13</v>
      </c>
      <c r="P30" s="239">
        <v>0</v>
      </c>
      <c r="Q30" s="239">
        <f>ROUND(E30*P30,2)</f>
        <v>0</v>
      </c>
      <c r="R30" s="241" t="s">
        <v>271</v>
      </c>
      <c r="S30" s="241" t="s">
        <v>242</v>
      </c>
      <c r="T30" s="242" t="s">
        <v>242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48" t="s">
        <v>272</v>
      </c>
      <c r="D31" s="243"/>
      <c r="E31" s="243"/>
      <c r="F31" s="243"/>
      <c r="G31" s="243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6">
        <v>8</v>
      </c>
      <c r="B32" s="237" t="s">
        <v>273</v>
      </c>
      <c r="C32" s="247" t="s">
        <v>274</v>
      </c>
      <c r="D32" s="238" t="s">
        <v>247</v>
      </c>
      <c r="E32" s="239">
        <v>8.1880000000000006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4.7660000000000001E-2</v>
      </c>
      <c r="O32" s="239">
        <f>ROUND(E32*N32,2)</f>
        <v>0.39</v>
      </c>
      <c r="P32" s="239">
        <v>0</v>
      </c>
      <c r="Q32" s="239">
        <f>ROUND(E32*P32,2)</f>
        <v>0</v>
      </c>
      <c r="R32" s="241" t="s">
        <v>241</v>
      </c>
      <c r="S32" s="241" t="s">
        <v>242</v>
      </c>
      <c r="T32" s="242" t="s">
        <v>242</v>
      </c>
      <c r="U32" s="221">
        <v>0</v>
      </c>
      <c r="V32" s="221">
        <f>ROUND(E32*U32,2)</f>
        <v>0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275</v>
      </c>
      <c r="D33" s="226"/>
      <c r="E33" s="227">
        <v>8.1880000000000006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194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36">
        <v>9</v>
      </c>
      <c r="B34" s="237" t="s">
        <v>276</v>
      </c>
      <c r="C34" s="247" t="s">
        <v>277</v>
      </c>
      <c r="D34" s="238" t="s">
        <v>247</v>
      </c>
      <c r="E34" s="239">
        <v>204.006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1.5740000000000001E-2</v>
      </c>
      <c r="O34" s="239">
        <f>ROUND(E34*N34,2)</f>
        <v>3.21</v>
      </c>
      <c r="P34" s="239">
        <v>0</v>
      </c>
      <c r="Q34" s="239">
        <f>ROUND(E34*P34,2)</f>
        <v>0</v>
      </c>
      <c r="R34" s="241" t="s">
        <v>271</v>
      </c>
      <c r="S34" s="241" t="s">
        <v>242</v>
      </c>
      <c r="T34" s="242" t="s">
        <v>242</v>
      </c>
      <c r="U34" s="221">
        <v>0</v>
      </c>
      <c r="V34" s="221">
        <f>ROUND(E34*U34,2)</f>
        <v>0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0" t="s">
        <v>266</v>
      </c>
      <c r="D35" s="226"/>
      <c r="E35" s="227">
        <v>174.006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194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0" t="s">
        <v>267</v>
      </c>
      <c r="D36" s="226"/>
      <c r="E36" s="227">
        <v>30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194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6">
        <v>10</v>
      </c>
      <c r="B37" s="237" t="s">
        <v>278</v>
      </c>
      <c r="C37" s="247" t="s">
        <v>279</v>
      </c>
      <c r="D37" s="238" t="s">
        <v>247</v>
      </c>
      <c r="E37" s="239">
        <v>102.627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3.6700000000000001E-3</v>
      </c>
      <c r="O37" s="239">
        <f>ROUND(E37*N37,2)</f>
        <v>0.38</v>
      </c>
      <c r="P37" s="239">
        <v>0</v>
      </c>
      <c r="Q37" s="239">
        <f>ROUND(E37*P37,2)</f>
        <v>0</v>
      </c>
      <c r="R37" s="241" t="s">
        <v>241</v>
      </c>
      <c r="S37" s="241" t="s">
        <v>242</v>
      </c>
      <c r="T37" s="242" t="s">
        <v>242</v>
      </c>
      <c r="U37" s="221">
        <v>0</v>
      </c>
      <c r="V37" s="221">
        <f>ROUND(E37*U37,2)</f>
        <v>0</v>
      </c>
      <c r="W37" s="221"/>
      <c r="X37" s="221" t="s">
        <v>185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0" t="s">
        <v>280</v>
      </c>
      <c r="D38" s="226"/>
      <c r="E38" s="227">
        <v>102.627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194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11</v>
      </c>
      <c r="B39" s="237" t="s">
        <v>281</v>
      </c>
      <c r="C39" s="247" t="s">
        <v>282</v>
      </c>
      <c r="D39" s="238" t="s">
        <v>247</v>
      </c>
      <c r="E39" s="239">
        <v>40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1E-4</v>
      </c>
      <c r="O39" s="239">
        <f>ROUND(E39*N39,2)</f>
        <v>0</v>
      </c>
      <c r="P39" s="239">
        <v>0</v>
      </c>
      <c r="Q39" s="239">
        <f>ROUND(E39*P39,2)</f>
        <v>0</v>
      </c>
      <c r="R39" s="241"/>
      <c r="S39" s="241" t="s">
        <v>183</v>
      </c>
      <c r="T39" s="242" t="s">
        <v>184</v>
      </c>
      <c r="U39" s="221">
        <v>0</v>
      </c>
      <c r="V39" s="221">
        <f>ROUND(E39*U39,2)</f>
        <v>0</v>
      </c>
      <c r="W39" s="221"/>
      <c r="X39" s="221" t="s">
        <v>185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206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48" t="s">
        <v>283</v>
      </c>
      <c r="D40" s="243"/>
      <c r="E40" s="243"/>
      <c r="F40" s="243"/>
      <c r="G40" s="243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189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9" t="s">
        <v>178</v>
      </c>
      <c r="B41" s="230" t="s">
        <v>88</v>
      </c>
      <c r="C41" s="246" t="s">
        <v>89</v>
      </c>
      <c r="D41" s="231"/>
      <c r="E41" s="232"/>
      <c r="F41" s="233"/>
      <c r="G41" s="233">
        <f>SUMIF(AG42:AG54,"&lt;&gt;NOR",G42:G54)</f>
        <v>0</v>
      </c>
      <c r="H41" s="233"/>
      <c r="I41" s="233">
        <f>SUM(I42:I54)</f>
        <v>0</v>
      </c>
      <c r="J41" s="233"/>
      <c r="K41" s="233">
        <f>SUM(K42:K54)</f>
        <v>0</v>
      </c>
      <c r="L41" s="233"/>
      <c r="M41" s="233">
        <f>SUM(M42:M54)</f>
        <v>0</v>
      </c>
      <c r="N41" s="232"/>
      <c r="O41" s="232">
        <f>SUM(O42:O54)</f>
        <v>1.46</v>
      </c>
      <c r="P41" s="232"/>
      <c r="Q41" s="232">
        <f>SUM(Q42:Q54)</f>
        <v>0</v>
      </c>
      <c r="R41" s="233"/>
      <c r="S41" s="233"/>
      <c r="T41" s="234"/>
      <c r="U41" s="228"/>
      <c r="V41" s="228">
        <f>SUM(V42:V54)</f>
        <v>3.83</v>
      </c>
      <c r="W41" s="228"/>
      <c r="X41" s="228"/>
      <c r="Y41" s="228"/>
      <c r="AG41" t="s">
        <v>179</v>
      </c>
    </row>
    <row r="42" spans="1:60" outlineLevel="1" x14ac:dyDescent="0.2">
      <c r="A42" s="236">
        <v>12</v>
      </c>
      <c r="B42" s="237" t="s">
        <v>284</v>
      </c>
      <c r="C42" s="247" t="s">
        <v>285</v>
      </c>
      <c r="D42" s="238" t="s">
        <v>240</v>
      </c>
      <c r="E42" s="239">
        <v>2.0844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0.38850000000000001</v>
      </c>
      <c r="O42" s="239">
        <f>ROUND(E42*N42,2)</f>
        <v>0.81</v>
      </c>
      <c r="P42" s="239">
        <v>0</v>
      </c>
      <c r="Q42" s="239">
        <f>ROUND(E42*P42,2)</f>
        <v>0</v>
      </c>
      <c r="R42" s="241" t="s">
        <v>241</v>
      </c>
      <c r="S42" s="241" t="s">
        <v>242</v>
      </c>
      <c r="T42" s="242" t="s">
        <v>248</v>
      </c>
      <c r="U42" s="221">
        <v>1.8360000000000001</v>
      </c>
      <c r="V42" s="221">
        <f>ROUND(E42*U42,2)</f>
        <v>3.83</v>
      </c>
      <c r="W42" s="221"/>
      <c r="X42" s="221" t="s">
        <v>185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261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5" t="s">
        <v>286</v>
      </c>
      <c r="D43" s="255"/>
      <c r="E43" s="255"/>
      <c r="F43" s="255"/>
      <c r="G43" s="255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250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45" t="str">
        <f>C43</f>
        <v>pod  mazaniny a dlažby, popř. na plochých střechách vodorovný nebo ve spádu s udusáním a urovnáním povrchu</v>
      </c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0" t="s">
        <v>287</v>
      </c>
      <c r="D44" s="226"/>
      <c r="E44" s="227">
        <v>2.0844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194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6">
        <v>13</v>
      </c>
      <c r="B45" s="237" t="s">
        <v>288</v>
      </c>
      <c r="C45" s="247" t="s">
        <v>289</v>
      </c>
      <c r="D45" s="238" t="s">
        <v>240</v>
      </c>
      <c r="E45" s="239">
        <v>0.24349999999999999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39">
        <v>2.5249999999999999</v>
      </c>
      <c r="O45" s="239">
        <f>ROUND(E45*N45,2)</f>
        <v>0.61</v>
      </c>
      <c r="P45" s="239">
        <v>0</v>
      </c>
      <c r="Q45" s="239">
        <f>ROUND(E45*P45,2)</f>
        <v>0</v>
      </c>
      <c r="R45" s="241"/>
      <c r="S45" s="241" t="s">
        <v>242</v>
      </c>
      <c r="T45" s="242" t="s">
        <v>290</v>
      </c>
      <c r="U45" s="221">
        <v>0</v>
      </c>
      <c r="V45" s="221">
        <f>ROUND(E45*U45,2)</f>
        <v>0</v>
      </c>
      <c r="W45" s="221"/>
      <c r="X45" s="221" t="s">
        <v>185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187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48" t="s">
        <v>291</v>
      </c>
      <c r="D46" s="243"/>
      <c r="E46" s="243"/>
      <c r="F46" s="243"/>
      <c r="G46" s="243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189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49" t="s">
        <v>292</v>
      </c>
      <c r="D47" s="244"/>
      <c r="E47" s="244"/>
      <c r="F47" s="244"/>
      <c r="G47" s="244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189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0" t="s">
        <v>293</v>
      </c>
      <c r="D48" s="226"/>
      <c r="E48" s="227">
        <v>0.24349999999999999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194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6">
        <v>14</v>
      </c>
      <c r="B49" s="237" t="s">
        <v>294</v>
      </c>
      <c r="C49" s="247" t="s">
        <v>295</v>
      </c>
      <c r="D49" s="238" t="s">
        <v>240</v>
      </c>
      <c r="E49" s="239">
        <v>0.24349999999999999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39">
        <v>2.5000000000000001E-2</v>
      </c>
      <c r="O49" s="239">
        <f>ROUND(E49*N49,2)</f>
        <v>0.01</v>
      </c>
      <c r="P49" s="239">
        <v>0</v>
      </c>
      <c r="Q49" s="239">
        <f>ROUND(E49*P49,2)</f>
        <v>0</v>
      </c>
      <c r="R49" s="241"/>
      <c r="S49" s="241" t="s">
        <v>296</v>
      </c>
      <c r="T49" s="242" t="s">
        <v>184</v>
      </c>
      <c r="U49" s="221">
        <v>0</v>
      </c>
      <c r="V49" s="221">
        <f>ROUND(E49*U49,2)</f>
        <v>0</v>
      </c>
      <c r="W49" s="221"/>
      <c r="X49" s="221" t="s">
        <v>185</v>
      </c>
      <c r="Y49" s="221" t="s">
        <v>186</v>
      </c>
      <c r="Z49" s="210"/>
      <c r="AA49" s="210"/>
      <c r="AB49" s="210"/>
      <c r="AC49" s="210"/>
      <c r="AD49" s="210"/>
      <c r="AE49" s="210"/>
      <c r="AF49" s="210"/>
      <c r="AG49" s="210" t="s">
        <v>187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0" t="s">
        <v>293</v>
      </c>
      <c r="D50" s="226"/>
      <c r="E50" s="227">
        <v>0.24349999999999999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194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6">
        <v>15</v>
      </c>
      <c r="B51" s="237" t="s">
        <v>297</v>
      </c>
      <c r="C51" s="247" t="s">
        <v>298</v>
      </c>
      <c r="D51" s="238" t="s">
        <v>240</v>
      </c>
      <c r="E51" s="239">
        <v>0.24349999999999999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39">
        <v>0</v>
      </c>
      <c r="O51" s="239">
        <f>ROUND(E51*N51,2)</f>
        <v>0</v>
      </c>
      <c r="P51" s="239">
        <v>0</v>
      </c>
      <c r="Q51" s="239">
        <f>ROUND(E51*P51,2)</f>
        <v>0</v>
      </c>
      <c r="R51" s="241"/>
      <c r="S51" s="241" t="s">
        <v>296</v>
      </c>
      <c r="T51" s="242" t="s">
        <v>184</v>
      </c>
      <c r="U51" s="221">
        <v>0</v>
      </c>
      <c r="V51" s="221">
        <f>ROUND(E51*U51,2)</f>
        <v>0</v>
      </c>
      <c r="W51" s="221"/>
      <c r="X51" s="221" t="s">
        <v>185</v>
      </c>
      <c r="Y51" s="221" t="s">
        <v>186</v>
      </c>
      <c r="Z51" s="210"/>
      <c r="AA51" s="210"/>
      <c r="AB51" s="210"/>
      <c r="AC51" s="210"/>
      <c r="AD51" s="210"/>
      <c r="AE51" s="210"/>
      <c r="AF51" s="210"/>
      <c r="AG51" s="210" t="s">
        <v>187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50" t="s">
        <v>293</v>
      </c>
      <c r="D52" s="226"/>
      <c r="E52" s="227">
        <v>0.24349999999999999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194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6">
        <v>16</v>
      </c>
      <c r="B53" s="237" t="s">
        <v>299</v>
      </c>
      <c r="C53" s="247" t="s">
        <v>300</v>
      </c>
      <c r="D53" s="238" t="s">
        <v>301</v>
      </c>
      <c r="E53" s="239">
        <v>2.63E-2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39">
        <v>1.0662499999999999</v>
      </c>
      <c r="O53" s="239">
        <f>ROUND(E53*N53,2)</f>
        <v>0.03</v>
      </c>
      <c r="P53" s="239">
        <v>0</v>
      </c>
      <c r="Q53" s="239">
        <f>ROUND(E53*P53,2)</f>
        <v>0</v>
      </c>
      <c r="R53" s="241"/>
      <c r="S53" s="241" t="s">
        <v>242</v>
      </c>
      <c r="T53" s="242" t="s">
        <v>290</v>
      </c>
      <c r="U53" s="221">
        <v>0</v>
      </c>
      <c r="V53" s="221">
        <f>ROUND(E53*U53,2)</f>
        <v>0</v>
      </c>
      <c r="W53" s="221"/>
      <c r="X53" s="221" t="s">
        <v>185</v>
      </c>
      <c r="Y53" s="221" t="s">
        <v>186</v>
      </c>
      <c r="Z53" s="210"/>
      <c r="AA53" s="210"/>
      <c r="AB53" s="210"/>
      <c r="AC53" s="210"/>
      <c r="AD53" s="210"/>
      <c r="AE53" s="210"/>
      <c r="AF53" s="210"/>
      <c r="AG53" s="210" t="s">
        <v>187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50" t="s">
        <v>302</v>
      </c>
      <c r="D54" s="226"/>
      <c r="E54" s="227">
        <v>2.63E-2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194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29" t="s">
        <v>178</v>
      </c>
      <c r="B55" s="230" t="s">
        <v>90</v>
      </c>
      <c r="C55" s="246" t="s">
        <v>91</v>
      </c>
      <c r="D55" s="231"/>
      <c r="E55" s="232"/>
      <c r="F55" s="233"/>
      <c r="G55" s="233">
        <f>SUMIF(AG56:AG59,"&lt;&gt;NOR",G56:G59)</f>
        <v>0</v>
      </c>
      <c r="H55" s="233"/>
      <c r="I55" s="233">
        <f>SUM(I56:I59)</f>
        <v>0</v>
      </c>
      <c r="J55" s="233"/>
      <c r="K55" s="233">
        <f>SUM(K56:K59)</f>
        <v>0</v>
      </c>
      <c r="L55" s="233"/>
      <c r="M55" s="233">
        <f>SUM(M56:M59)</f>
        <v>0</v>
      </c>
      <c r="N55" s="232"/>
      <c r="O55" s="232">
        <f>SUM(O56:O59)</f>
        <v>2.04</v>
      </c>
      <c r="P55" s="232"/>
      <c r="Q55" s="232">
        <f>SUM(Q56:Q59)</f>
        <v>0</v>
      </c>
      <c r="R55" s="233"/>
      <c r="S55" s="233"/>
      <c r="T55" s="234"/>
      <c r="U55" s="228"/>
      <c r="V55" s="228">
        <f>SUM(V56:V59)</f>
        <v>28.66</v>
      </c>
      <c r="W55" s="228"/>
      <c r="X55" s="228"/>
      <c r="Y55" s="228"/>
      <c r="AG55" t="s">
        <v>179</v>
      </c>
    </row>
    <row r="56" spans="1:60" ht="22.5" outlineLevel="1" x14ac:dyDescent="0.2">
      <c r="A56" s="236">
        <v>17</v>
      </c>
      <c r="B56" s="237" t="s">
        <v>303</v>
      </c>
      <c r="C56" s="247" t="s">
        <v>304</v>
      </c>
      <c r="D56" s="238" t="s">
        <v>247</v>
      </c>
      <c r="E56" s="239">
        <v>52.11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2.69E-2</v>
      </c>
      <c r="O56" s="239">
        <f>ROUND(E56*N56,2)</f>
        <v>1.4</v>
      </c>
      <c r="P56" s="239">
        <v>0</v>
      </c>
      <c r="Q56" s="239">
        <f>ROUND(E56*P56,2)</f>
        <v>0</v>
      </c>
      <c r="R56" s="241" t="s">
        <v>241</v>
      </c>
      <c r="S56" s="241" t="s">
        <v>242</v>
      </c>
      <c r="T56" s="242" t="s">
        <v>248</v>
      </c>
      <c r="U56" s="221">
        <v>0.3</v>
      </c>
      <c r="V56" s="221">
        <f>ROUND(E56*U56,2)</f>
        <v>15.63</v>
      </c>
      <c r="W56" s="221"/>
      <c r="X56" s="221" t="s">
        <v>185</v>
      </c>
      <c r="Y56" s="221" t="s">
        <v>186</v>
      </c>
      <c r="Z56" s="210"/>
      <c r="AA56" s="210"/>
      <c r="AB56" s="210"/>
      <c r="AC56" s="210"/>
      <c r="AD56" s="210"/>
      <c r="AE56" s="210"/>
      <c r="AF56" s="210"/>
      <c r="AG56" s="210" t="s">
        <v>261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0" t="s">
        <v>305</v>
      </c>
      <c r="D57" s="226"/>
      <c r="E57" s="227">
        <v>52.11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194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6">
        <v>18</v>
      </c>
      <c r="B58" s="237" t="s">
        <v>306</v>
      </c>
      <c r="C58" s="247" t="s">
        <v>307</v>
      </c>
      <c r="D58" s="238" t="s">
        <v>247</v>
      </c>
      <c r="E58" s="239">
        <v>52.11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39">
        <v>1.223E-2</v>
      </c>
      <c r="O58" s="239">
        <f>ROUND(E58*N58,2)</f>
        <v>0.64</v>
      </c>
      <c r="P58" s="239">
        <v>0</v>
      </c>
      <c r="Q58" s="239">
        <f>ROUND(E58*P58,2)</f>
        <v>0</v>
      </c>
      <c r="R58" s="241" t="s">
        <v>241</v>
      </c>
      <c r="S58" s="241" t="s">
        <v>242</v>
      </c>
      <c r="T58" s="242" t="s">
        <v>248</v>
      </c>
      <c r="U58" s="221">
        <v>0.25</v>
      </c>
      <c r="V58" s="221">
        <f>ROUND(E58*U58,2)</f>
        <v>13.03</v>
      </c>
      <c r="W58" s="221"/>
      <c r="X58" s="221" t="s">
        <v>185</v>
      </c>
      <c r="Y58" s="221" t="s">
        <v>186</v>
      </c>
      <c r="Z58" s="210"/>
      <c r="AA58" s="210"/>
      <c r="AB58" s="210"/>
      <c r="AC58" s="210"/>
      <c r="AD58" s="210"/>
      <c r="AE58" s="210"/>
      <c r="AF58" s="210"/>
      <c r="AG58" s="210" t="s">
        <v>261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50" t="s">
        <v>305</v>
      </c>
      <c r="D59" s="226"/>
      <c r="E59" s="227">
        <v>52.11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194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29" t="s">
        <v>178</v>
      </c>
      <c r="B60" s="230" t="s">
        <v>92</v>
      </c>
      <c r="C60" s="246" t="s">
        <v>93</v>
      </c>
      <c r="D60" s="231"/>
      <c r="E60" s="232"/>
      <c r="F60" s="233"/>
      <c r="G60" s="233">
        <f>SUMIF(AG61:AG63,"&lt;&gt;NOR",G61:G63)</f>
        <v>0</v>
      </c>
      <c r="H60" s="233"/>
      <c r="I60" s="233">
        <f>SUM(I61:I63)</f>
        <v>0</v>
      </c>
      <c r="J60" s="233"/>
      <c r="K60" s="233">
        <f>SUM(K61:K63)</f>
        <v>0</v>
      </c>
      <c r="L60" s="233"/>
      <c r="M60" s="233">
        <f>SUM(M61:M63)</f>
        <v>0</v>
      </c>
      <c r="N60" s="232"/>
      <c r="O60" s="232">
        <f>SUM(O61:O63)</f>
        <v>0.04</v>
      </c>
      <c r="P60" s="232"/>
      <c r="Q60" s="232">
        <f>SUM(Q61:Q63)</f>
        <v>0</v>
      </c>
      <c r="R60" s="233"/>
      <c r="S60" s="233"/>
      <c r="T60" s="234"/>
      <c r="U60" s="228"/>
      <c r="V60" s="228">
        <f>SUM(V61:V63)</f>
        <v>0</v>
      </c>
      <c r="W60" s="228"/>
      <c r="X60" s="228"/>
      <c r="Y60" s="228"/>
      <c r="AG60" t="s">
        <v>179</v>
      </c>
    </row>
    <row r="61" spans="1:60" ht="33.75" outlineLevel="1" x14ac:dyDescent="0.2">
      <c r="A61" s="236">
        <v>19</v>
      </c>
      <c r="B61" s="237" t="s">
        <v>308</v>
      </c>
      <c r="C61" s="247" t="s">
        <v>309</v>
      </c>
      <c r="D61" s="238" t="s">
        <v>310</v>
      </c>
      <c r="E61" s="239">
        <v>2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0.02</v>
      </c>
      <c r="O61" s="239">
        <f>ROUND(E61*N61,2)</f>
        <v>0.04</v>
      </c>
      <c r="P61" s="239">
        <v>0</v>
      </c>
      <c r="Q61" s="239">
        <f>ROUND(E61*P61,2)</f>
        <v>0</v>
      </c>
      <c r="R61" s="241" t="s">
        <v>241</v>
      </c>
      <c r="S61" s="241" t="s">
        <v>242</v>
      </c>
      <c r="T61" s="242" t="s">
        <v>242</v>
      </c>
      <c r="U61" s="221">
        <v>0</v>
      </c>
      <c r="V61" s="221">
        <f>ROUND(E61*U61,2)</f>
        <v>0</v>
      </c>
      <c r="W61" s="221"/>
      <c r="X61" s="221" t="s">
        <v>185</v>
      </c>
      <c r="Y61" s="221" t="s">
        <v>186</v>
      </c>
      <c r="Z61" s="210"/>
      <c r="AA61" s="210"/>
      <c r="AB61" s="210"/>
      <c r="AC61" s="210"/>
      <c r="AD61" s="210"/>
      <c r="AE61" s="210"/>
      <c r="AF61" s="210"/>
      <c r="AG61" s="210" t="s">
        <v>187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65" t="s">
        <v>311</v>
      </c>
      <c r="D62" s="255"/>
      <c r="E62" s="255"/>
      <c r="F62" s="255"/>
      <c r="G62" s="255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250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45" t="str">
        <f>C62</f>
        <v>hrubých, hoblovaných i leštěných, měkkých i tvrdých, na jakoukoliv cementovou maltu, s kotvením rámu do zdiva,</v>
      </c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49" t="s">
        <v>312</v>
      </c>
      <c r="D63" s="244"/>
      <c r="E63" s="244"/>
      <c r="F63" s="244"/>
      <c r="G63" s="244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189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29" t="s">
        <v>178</v>
      </c>
      <c r="B64" s="230" t="s">
        <v>94</v>
      </c>
      <c r="C64" s="246" t="s">
        <v>95</v>
      </c>
      <c r="D64" s="231"/>
      <c r="E64" s="232"/>
      <c r="F64" s="233"/>
      <c r="G64" s="233">
        <f>SUMIF(AG65:AG66,"&lt;&gt;NOR",G65:G66)</f>
        <v>0</v>
      </c>
      <c r="H64" s="233"/>
      <c r="I64" s="233">
        <f>SUM(I65:I66)</f>
        <v>0</v>
      </c>
      <c r="J64" s="233"/>
      <c r="K64" s="233">
        <f>SUM(K65:K66)</f>
        <v>0</v>
      </c>
      <c r="L64" s="233"/>
      <c r="M64" s="233">
        <f>SUM(M65:M66)</f>
        <v>0</v>
      </c>
      <c r="N64" s="232"/>
      <c r="O64" s="232">
        <f>SUM(O65:O66)</f>
        <v>0.1</v>
      </c>
      <c r="P64" s="232"/>
      <c r="Q64" s="232">
        <f>SUM(Q65:Q66)</f>
        <v>0</v>
      </c>
      <c r="R64" s="233"/>
      <c r="S64" s="233"/>
      <c r="T64" s="234"/>
      <c r="U64" s="228"/>
      <c r="V64" s="228">
        <f>SUM(V65:V66)</f>
        <v>0</v>
      </c>
      <c r="W64" s="228"/>
      <c r="X64" s="228"/>
      <c r="Y64" s="228"/>
      <c r="AG64" t="s">
        <v>179</v>
      </c>
    </row>
    <row r="65" spans="1:60" outlineLevel="1" x14ac:dyDescent="0.2">
      <c r="A65" s="236">
        <v>20</v>
      </c>
      <c r="B65" s="237" t="s">
        <v>313</v>
      </c>
      <c r="C65" s="247" t="s">
        <v>314</v>
      </c>
      <c r="D65" s="238" t="s">
        <v>247</v>
      </c>
      <c r="E65" s="239">
        <v>62.24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1.58E-3</v>
      </c>
      <c r="O65" s="239">
        <f>ROUND(E65*N65,2)</f>
        <v>0.1</v>
      </c>
      <c r="P65" s="239">
        <v>0</v>
      </c>
      <c r="Q65" s="239">
        <f>ROUND(E65*P65,2)</f>
        <v>0</v>
      </c>
      <c r="R65" s="241" t="s">
        <v>315</v>
      </c>
      <c r="S65" s="241" t="s">
        <v>242</v>
      </c>
      <c r="T65" s="242" t="s">
        <v>242</v>
      </c>
      <c r="U65" s="221">
        <v>0</v>
      </c>
      <c r="V65" s="221">
        <f>ROUND(E65*U65,2)</f>
        <v>0</v>
      </c>
      <c r="W65" s="221"/>
      <c r="X65" s="221" t="s">
        <v>185</v>
      </c>
      <c r="Y65" s="221" t="s">
        <v>186</v>
      </c>
      <c r="Z65" s="210"/>
      <c r="AA65" s="210"/>
      <c r="AB65" s="210"/>
      <c r="AC65" s="210"/>
      <c r="AD65" s="210"/>
      <c r="AE65" s="210"/>
      <c r="AF65" s="210"/>
      <c r="AG65" s="210" t="s">
        <v>187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0" t="s">
        <v>258</v>
      </c>
      <c r="D66" s="226"/>
      <c r="E66" s="227">
        <v>62.24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194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29" t="s">
        <v>178</v>
      </c>
      <c r="B67" s="230" t="s">
        <v>96</v>
      </c>
      <c r="C67" s="246" t="s">
        <v>97</v>
      </c>
      <c r="D67" s="231"/>
      <c r="E67" s="232"/>
      <c r="F67" s="233"/>
      <c r="G67" s="233">
        <f>SUMIF(AG68:AG72,"&lt;&gt;NOR",G68:G72)</f>
        <v>0</v>
      </c>
      <c r="H67" s="233"/>
      <c r="I67" s="233">
        <f>SUM(I68:I72)</f>
        <v>0</v>
      </c>
      <c r="J67" s="233"/>
      <c r="K67" s="233">
        <f>SUM(K68:K72)</f>
        <v>0</v>
      </c>
      <c r="L67" s="233"/>
      <c r="M67" s="233">
        <f>SUM(M68:M72)</f>
        <v>0</v>
      </c>
      <c r="N67" s="232"/>
      <c r="O67" s="232">
        <f>SUM(O68:O72)</f>
        <v>0</v>
      </c>
      <c r="P67" s="232"/>
      <c r="Q67" s="232">
        <f>SUM(Q68:Q72)</f>
        <v>0</v>
      </c>
      <c r="R67" s="233"/>
      <c r="S67" s="233"/>
      <c r="T67" s="234"/>
      <c r="U67" s="228"/>
      <c r="V67" s="228">
        <f>SUM(V68:V72)</f>
        <v>0</v>
      </c>
      <c r="W67" s="228"/>
      <c r="X67" s="228"/>
      <c r="Y67" s="228"/>
      <c r="AG67" t="s">
        <v>179</v>
      </c>
    </row>
    <row r="68" spans="1:60" ht="56.25" outlineLevel="1" x14ac:dyDescent="0.2">
      <c r="A68" s="236">
        <v>21</v>
      </c>
      <c r="B68" s="237" t="s">
        <v>316</v>
      </c>
      <c r="C68" s="247" t="s">
        <v>317</v>
      </c>
      <c r="D68" s="238" t="s">
        <v>247</v>
      </c>
      <c r="E68" s="239">
        <v>62.24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4.0000000000000003E-5</v>
      </c>
      <c r="O68" s="239">
        <f>ROUND(E68*N68,2)</f>
        <v>0</v>
      </c>
      <c r="P68" s="239">
        <v>0</v>
      </c>
      <c r="Q68" s="239">
        <f>ROUND(E68*P68,2)</f>
        <v>0</v>
      </c>
      <c r="R68" s="241" t="s">
        <v>241</v>
      </c>
      <c r="S68" s="241" t="s">
        <v>242</v>
      </c>
      <c r="T68" s="242" t="s">
        <v>242</v>
      </c>
      <c r="U68" s="221">
        <v>0</v>
      </c>
      <c r="V68" s="221">
        <f>ROUND(E68*U68,2)</f>
        <v>0</v>
      </c>
      <c r="W68" s="221"/>
      <c r="X68" s="221" t="s">
        <v>185</v>
      </c>
      <c r="Y68" s="221" t="s">
        <v>186</v>
      </c>
      <c r="Z68" s="210"/>
      <c r="AA68" s="210"/>
      <c r="AB68" s="210"/>
      <c r="AC68" s="210"/>
      <c r="AD68" s="210"/>
      <c r="AE68" s="210"/>
      <c r="AF68" s="210"/>
      <c r="AG68" s="210" t="s">
        <v>187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33.75" outlineLevel="2" x14ac:dyDescent="0.2">
      <c r="A69" s="217"/>
      <c r="B69" s="218"/>
      <c r="C69" s="248" t="s">
        <v>318</v>
      </c>
      <c r="D69" s="243"/>
      <c r="E69" s="243"/>
      <c r="F69" s="243"/>
      <c r="G69" s="243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189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45" t="str">
        <f>C69</f>
        <v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v>
      </c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51" t="s">
        <v>202</v>
      </c>
      <c r="D70" s="223"/>
      <c r="E70" s="224"/>
      <c r="F70" s="225"/>
      <c r="G70" s="225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189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49" t="s">
        <v>319</v>
      </c>
      <c r="D71" s="244"/>
      <c r="E71" s="244"/>
      <c r="F71" s="244"/>
      <c r="G71" s="244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189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50" t="s">
        <v>258</v>
      </c>
      <c r="D72" s="226"/>
      <c r="E72" s="227">
        <v>62.24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194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29" t="s">
        <v>178</v>
      </c>
      <c r="B73" s="230" t="s">
        <v>98</v>
      </c>
      <c r="C73" s="246" t="s">
        <v>99</v>
      </c>
      <c r="D73" s="231"/>
      <c r="E73" s="232"/>
      <c r="F73" s="233"/>
      <c r="G73" s="233">
        <f>SUMIF(AG74:AG85,"&lt;&gt;NOR",G74:G85)</f>
        <v>0</v>
      </c>
      <c r="H73" s="233"/>
      <c r="I73" s="233">
        <f>SUM(I74:I85)</f>
        <v>0</v>
      </c>
      <c r="J73" s="233"/>
      <c r="K73" s="233">
        <f>SUM(K74:K85)</f>
        <v>0</v>
      </c>
      <c r="L73" s="233"/>
      <c r="M73" s="233">
        <f>SUM(M74:M85)</f>
        <v>0</v>
      </c>
      <c r="N73" s="232"/>
      <c r="O73" s="232">
        <f>SUM(O74:O85)</f>
        <v>0.01</v>
      </c>
      <c r="P73" s="232"/>
      <c r="Q73" s="232">
        <f>SUM(Q74:Q85)</f>
        <v>2.9</v>
      </c>
      <c r="R73" s="233"/>
      <c r="S73" s="233"/>
      <c r="T73" s="234"/>
      <c r="U73" s="228"/>
      <c r="V73" s="228">
        <f>SUM(V74:V85)</f>
        <v>0</v>
      </c>
      <c r="W73" s="228"/>
      <c r="X73" s="228"/>
      <c r="Y73" s="228"/>
      <c r="AG73" t="s">
        <v>179</v>
      </c>
    </row>
    <row r="74" spans="1:60" ht="22.5" outlineLevel="1" x14ac:dyDescent="0.2">
      <c r="A74" s="236">
        <v>22</v>
      </c>
      <c r="B74" s="237" t="s">
        <v>320</v>
      </c>
      <c r="C74" s="247" t="s">
        <v>321</v>
      </c>
      <c r="D74" s="238" t="s">
        <v>240</v>
      </c>
      <c r="E74" s="239">
        <v>1.24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1.2800000000000001E-3</v>
      </c>
      <c r="O74" s="239">
        <f>ROUND(E74*N74,2)</f>
        <v>0</v>
      </c>
      <c r="P74" s="239">
        <v>1.95</v>
      </c>
      <c r="Q74" s="239">
        <f>ROUND(E74*P74,2)</f>
        <v>2.42</v>
      </c>
      <c r="R74" s="241" t="s">
        <v>322</v>
      </c>
      <c r="S74" s="241" t="s">
        <v>242</v>
      </c>
      <c r="T74" s="242" t="s">
        <v>242</v>
      </c>
      <c r="U74" s="221">
        <v>0</v>
      </c>
      <c r="V74" s="221">
        <f>ROUND(E74*U74,2)</f>
        <v>0</v>
      </c>
      <c r="W74" s="221"/>
      <c r="X74" s="221" t="s">
        <v>185</v>
      </c>
      <c r="Y74" s="221" t="s">
        <v>186</v>
      </c>
      <c r="Z74" s="210"/>
      <c r="AA74" s="210"/>
      <c r="AB74" s="210"/>
      <c r="AC74" s="210"/>
      <c r="AD74" s="210"/>
      <c r="AE74" s="210"/>
      <c r="AF74" s="210"/>
      <c r="AG74" s="210" t="s">
        <v>187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2" x14ac:dyDescent="0.2">
      <c r="A75" s="217"/>
      <c r="B75" s="218"/>
      <c r="C75" s="265" t="s">
        <v>323</v>
      </c>
      <c r="D75" s="255"/>
      <c r="E75" s="255"/>
      <c r="F75" s="255"/>
      <c r="G75" s="255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250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45" t="str">
        <f>C75</f>
        <v>nebo vybourání otvorů průřezové plochy přes 4 m2 ve zdivu nadzákladovém, včetně pomocného lešení o výšce podlahy do 1900 mm a pro zatížení do 1,5 kPa  (150 kg/m2)</v>
      </c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324</v>
      </c>
      <c r="D76" s="226"/>
      <c r="E76" s="227">
        <v>1.24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194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23</v>
      </c>
      <c r="B77" s="237" t="s">
        <v>325</v>
      </c>
      <c r="C77" s="247" t="s">
        <v>326</v>
      </c>
      <c r="D77" s="238" t="s">
        <v>247</v>
      </c>
      <c r="E77" s="239">
        <v>5.26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0</v>
      </c>
      <c r="O77" s="239">
        <f>ROUND(E77*N77,2)</f>
        <v>0</v>
      </c>
      <c r="P77" s="239">
        <v>0.02</v>
      </c>
      <c r="Q77" s="239">
        <f>ROUND(E77*P77,2)</f>
        <v>0.11</v>
      </c>
      <c r="R77" s="241" t="s">
        <v>322</v>
      </c>
      <c r="S77" s="241" t="s">
        <v>242</v>
      </c>
      <c r="T77" s="242" t="s">
        <v>242</v>
      </c>
      <c r="U77" s="221">
        <v>0</v>
      </c>
      <c r="V77" s="221">
        <f>ROUND(E77*U77,2)</f>
        <v>0</v>
      </c>
      <c r="W77" s="221"/>
      <c r="X77" s="221" t="s">
        <v>185</v>
      </c>
      <c r="Y77" s="221" t="s">
        <v>186</v>
      </c>
      <c r="Z77" s="210"/>
      <c r="AA77" s="210"/>
      <c r="AB77" s="210"/>
      <c r="AC77" s="210"/>
      <c r="AD77" s="210"/>
      <c r="AE77" s="210"/>
      <c r="AF77" s="210"/>
      <c r="AG77" s="210" t="s">
        <v>187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65" t="s">
        <v>327</v>
      </c>
      <c r="D78" s="255"/>
      <c r="E78" s="255"/>
      <c r="F78" s="255"/>
      <c r="G78" s="255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250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0" t="s">
        <v>328</v>
      </c>
      <c r="D79" s="226"/>
      <c r="E79" s="227">
        <v>5.26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194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36">
        <v>24</v>
      </c>
      <c r="B80" s="237" t="s">
        <v>329</v>
      </c>
      <c r="C80" s="247" t="s">
        <v>330</v>
      </c>
      <c r="D80" s="238" t="s">
        <v>270</v>
      </c>
      <c r="E80" s="239">
        <v>9.98</v>
      </c>
      <c r="F80" s="240"/>
      <c r="G80" s="241">
        <f>ROUND(E80*F80,2)</f>
        <v>0</v>
      </c>
      <c r="H80" s="240"/>
      <c r="I80" s="241">
        <f>ROUND(E80*H80,2)</f>
        <v>0</v>
      </c>
      <c r="J80" s="240"/>
      <c r="K80" s="241">
        <f>ROUND(E80*J80,2)</f>
        <v>0</v>
      </c>
      <c r="L80" s="241">
        <v>21</v>
      </c>
      <c r="M80" s="241">
        <f>G80*(1+L80/100)</f>
        <v>0</v>
      </c>
      <c r="N80" s="239">
        <v>0</v>
      </c>
      <c r="O80" s="239">
        <f>ROUND(E80*N80,2)</f>
        <v>0</v>
      </c>
      <c r="P80" s="239">
        <v>4.0000000000000002E-4</v>
      </c>
      <c r="Q80" s="239">
        <f>ROUND(E80*P80,2)</f>
        <v>0</v>
      </c>
      <c r="R80" s="241" t="s">
        <v>322</v>
      </c>
      <c r="S80" s="241" t="s">
        <v>242</v>
      </c>
      <c r="T80" s="242" t="s">
        <v>242</v>
      </c>
      <c r="U80" s="221">
        <v>0</v>
      </c>
      <c r="V80" s="221">
        <f>ROUND(E80*U80,2)</f>
        <v>0</v>
      </c>
      <c r="W80" s="221"/>
      <c r="X80" s="221" t="s">
        <v>185</v>
      </c>
      <c r="Y80" s="221" t="s">
        <v>186</v>
      </c>
      <c r="Z80" s="210"/>
      <c r="AA80" s="210"/>
      <c r="AB80" s="210"/>
      <c r="AC80" s="210"/>
      <c r="AD80" s="210"/>
      <c r="AE80" s="210"/>
      <c r="AF80" s="210"/>
      <c r="AG80" s="210" t="s">
        <v>187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65" t="s">
        <v>327</v>
      </c>
      <c r="D81" s="255"/>
      <c r="E81" s="255"/>
      <c r="F81" s="255"/>
      <c r="G81" s="255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250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6">
        <v>25</v>
      </c>
      <c r="B82" s="237" t="s">
        <v>331</v>
      </c>
      <c r="C82" s="247" t="s">
        <v>332</v>
      </c>
      <c r="D82" s="238" t="s">
        <v>310</v>
      </c>
      <c r="E82" s="239">
        <v>3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41" t="s">
        <v>322</v>
      </c>
      <c r="S82" s="241" t="s">
        <v>242</v>
      </c>
      <c r="T82" s="242" t="s">
        <v>242</v>
      </c>
      <c r="U82" s="221">
        <v>0</v>
      </c>
      <c r="V82" s="221">
        <f>ROUND(E82*U82,2)</f>
        <v>0</v>
      </c>
      <c r="W82" s="221"/>
      <c r="X82" s="221" t="s">
        <v>185</v>
      </c>
      <c r="Y82" s="221" t="s">
        <v>186</v>
      </c>
      <c r="Z82" s="210"/>
      <c r="AA82" s="210"/>
      <c r="AB82" s="210"/>
      <c r="AC82" s="210"/>
      <c r="AD82" s="210"/>
      <c r="AE82" s="210"/>
      <c r="AF82" s="210"/>
      <c r="AG82" s="210" t="s">
        <v>187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65" t="s">
        <v>333</v>
      </c>
      <c r="D83" s="255"/>
      <c r="E83" s="255"/>
      <c r="F83" s="255"/>
      <c r="G83" s="255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250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33.75" outlineLevel="1" x14ac:dyDescent="0.2">
      <c r="A84" s="236">
        <v>26</v>
      </c>
      <c r="B84" s="237" t="s">
        <v>334</v>
      </c>
      <c r="C84" s="247" t="s">
        <v>335</v>
      </c>
      <c r="D84" s="238" t="s">
        <v>247</v>
      </c>
      <c r="E84" s="239">
        <v>5.94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1E-3</v>
      </c>
      <c r="O84" s="239">
        <f>ROUND(E84*N84,2)</f>
        <v>0.01</v>
      </c>
      <c r="P84" s="239">
        <v>6.3E-2</v>
      </c>
      <c r="Q84" s="239">
        <f>ROUND(E84*P84,2)</f>
        <v>0.37</v>
      </c>
      <c r="R84" s="241" t="s">
        <v>322</v>
      </c>
      <c r="S84" s="241" t="s">
        <v>242</v>
      </c>
      <c r="T84" s="242" t="s">
        <v>242</v>
      </c>
      <c r="U84" s="221">
        <v>0</v>
      </c>
      <c r="V84" s="221">
        <f>ROUND(E84*U84,2)</f>
        <v>0</v>
      </c>
      <c r="W84" s="221"/>
      <c r="X84" s="221" t="s">
        <v>185</v>
      </c>
      <c r="Y84" s="221" t="s">
        <v>186</v>
      </c>
      <c r="Z84" s="210"/>
      <c r="AA84" s="210"/>
      <c r="AB84" s="210"/>
      <c r="AC84" s="210"/>
      <c r="AD84" s="210"/>
      <c r="AE84" s="210"/>
      <c r="AF84" s="210"/>
      <c r="AG84" s="210" t="s">
        <v>187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0" t="s">
        <v>336</v>
      </c>
      <c r="D85" s="226"/>
      <c r="E85" s="227">
        <v>5.94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194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29" t="s">
        <v>178</v>
      </c>
      <c r="B86" s="230" t="s">
        <v>100</v>
      </c>
      <c r="C86" s="246" t="s">
        <v>101</v>
      </c>
      <c r="D86" s="231"/>
      <c r="E86" s="232"/>
      <c r="F86" s="233"/>
      <c r="G86" s="233">
        <f>SUMIF(AG87:AG92,"&lt;&gt;NOR",G87:G92)</f>
        <v>0</v>
      </c>
      <c r="H86" s="233"/>
      <c r="I86" s="233">
        <f>SUM(I87:I92)</f>
        <v>0</v>
      </c>
      <c r="J86" s="233"/>
      <c r="K86" s="233">
        <f>SUM(K87:K92)</f>
        <v>0</v>
      </c>
      <c r="L86" s="233"/>
      <c r="M86" s="233">
        <f>SUM(M87:M92)</f>
        <v>0</v>
      </c>
      <c r="N86" s="232"/>
      <c r="O86" s="232">
        <f>SUM(O87:O92)</f>
        <v>0</v>
      </c>
      <c r="P86" s="232"/>
      <c r="Q86" s="232">
        <f>SUM(Q87:Q92)</f>
        <v>2.5700000000000003</v>
      </c>
      <c r="R86" s="233"/>
      <c r="S86" s="233"/>
      <c r="T86" s="234"/>
      <c r="U86" s="228"/>
      <c r="V86" s="228">
        <f>SUM(V87:V92)</f>
        <v>0</v>
      </c>
      <c r="W86" s="228"/>
      <c r="X86" s="228"/>
      <c r="Y86" s="228"/>
      <c r="AG86" t="s">
        <v>179</v>
      </c>
    </row>
    <row r="87" spans="1:60" ht="22.5" outlineLevel="1" x14ac:dyDescent="0.2">
      <c r="A87" s="236">
        <v>27</v>
      </c>
      <c r="B87" s="237" t="s">
        <v>337</v>
      </c>
      <c r="C87" s="247" t="s">
        <v>338</v>
      </c>
      <c r="D87" s="238" t="s">
        <v>247</v>
      </c>
      <c r="E87" s="239">
        <v>204.006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0</v>
      </c>
      <c r="O87" s="239">
        <f>ROUND(E87*N87,2)</f>
        <v>0</v>
      </c>
      <c r="P87" s="239">
        <v>0.01</v>
      </c>
      <c r="Q87" s="239">
        <f>ROUND(E87*P87,2)</f>
        <v>2.04</v>
      </c>
      <c r="R87" s="241" t="s">
        <v>322</v>
      </c>
      <c r="S87" s="241" t="s">
        <v>242</v>
      </c>
      <c r="T87" s="242" t="s">
        <v>242</v>
      </c>
      <c r="U87" s="221">
        <v>0</v>
      </c>
      <c r="V87" s="221">
        <f>ROUND(E87*U87,2)</f>
        <v>0</v>
      </c>
      <c r="W87" s="221"/>
      <c r="X87" s="221" t="s">
        <v>185</v>
      </c>
      <c r="Y87" s="221" t="s">
        <v>186</v>
      </c>
      <c r="Z87" s="210"/>
      <c r="AA87" s="210"/>
      <c r="AB87" s="210"/>
      <c r="AC87" s="210"/>
      <c r="AD87" s="210"/>
      <c r="AE87" s="210"/>
      <c r="AF87" s="210"/>
      <c r="AG87" s="210" t="s">
        <v>187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0" t="s">
        <v>266</v>
      </c>
      <c r="D88" s="226"/>
      <c r="E88" s="227">
        <v>174.006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194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50" t="s">
        <v>267</v>
      </c>
      <c r="D89" s="226"/>
      <c r="E89" s="227">
        <v>30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194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36">
        <v>28</v>
      </c>
      <c r="B90" s="237" t="s">
        <v>339</v>
      </c>
      <c r="C90" s="247" t="s">
        <v>340</v>
      </c>
      <c r="D90" s="238" t="s">
        <v>247</v>
      </c>
      <c r="E90" s="239">
        <v>7.8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0</v>
      </c>
      <c r="O90" s="239">
        <f>ROUND(E90*N90,2)</f>
        <v>0</v>
      </c>
      <c r="P90" s="239">
        <v>6.8000000000000005E-2</v>
      </c>
      <c r="Q90" s="239">
        <f>ROUND(E90*P90,2)</f>
        <v>0.53</v>
      </c>
      <c r="R90" s="241" t="s">
        <v>322</v>
      </c>
      <c r="S90" s="241" t="s">
        <v>242</v>
      </c>
      <c r="T90" s="242" t="s">
        <v>242</v>
      </c>
      <c r="U90" s="221">
        <v>0</v>
      </c>
      <c r="V90" s="221">
        <f>ROUND(E90*U90,2)</f>
        <v>0</v>
      </c>
      <c r="W90" s="221"/>
      <c r="X90" s="221" t="s">
        <v>185</v>
      </c>
      <c r="Y90" s="221" t="s">
        <v>186</v>
      </c>
      <c r="Z90" s="210"/>
      <c r="AA90" s="210"/>
      <c r="AB90" s="210"/>
      <c r="AC90" s="210"/>
      <c r="AD90" s="210"/>
      <c r="AE90" s="210"/>
      <c r="AF90" s="210"/>
      <c r="AG90" s="210" t="s">
        <v>187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65" t="s">
        <v>341</v>
      </c>
      <c r="D91" s="255"/>
      <c r="E91" s="255"/>
      <c r="F91" s="255"/>
      <c r="G91" s="255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250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50" t="s">
        <v>342</v>
      </c>
      <c r="D92" s="226"/>
      <c r="E92" s="227">
        <v>7.8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194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">
      <c r="A93" s="229" t="s">
        <v>178</v>
      </c>
      <c r="B93" s="230" t="s">
        <v>102</v>
      </c>
      <c r="C93" s="246" t="s">
        <v>103</v>
      </c>
      <c r="D93" s="231"/>
      <c r="E93" s="232"/>
      <c r="F93" s="233"/>
      <c r="G93" s="233">
        <f>SUMIF(AG94:AG97,"&lt;&gt;NOR",G94:G97)</f>
        <v>0</v>
      </c>
      <c r="H93" s="233"/>
      <c r="I93" s="233">
        <f>SUM(I94:I97)</f>
        <v>0</v>
      </c>
      <c r="J93" s="233"/>
      <c r="K93" s="233">
        <f>SUM(K94:K97)</f>
        <v>0</v>
      </c>
      <c r="L93" s="233"/>
      <c r="M93" s="233">
        <f>SUM(M94:M97)</f>
        <v>0</v>
      </c>
      <c r="N93" s="232"/>
      <c r="O93" s="232">
        <f>SUM(O94:O97)</f>
        <v>0</v>
      </c>
      <c r="P93" s="232"/>
      <c r="Q93" s="232">
        <f>SUM(Q94:Q97)</f>
        <v>0</v>
      </c>
      <c r="R93" s="233"/>
      <c r="S93" s="233"/>
      <c r="T93" s="234"/>
      <c r="U93" s="228"/>
      <c r="V93" s="228">
        <f>SUM(V94:V97)</f>
        <v>23.779999999999998</v>
      </c>
      <c r="W93" s="228"/>
      <c r="X93" s="228"/>
      <c r="Y93" s="228"/>
      <c r="AG93" t="s">
        <v>179</v>
      </c>
    </row>
    <row r="94" spans="1:60" outlineLevel="1" x14ac:dyDescent="0.2">
      <c r="A94" s="236">
        <v>29</v>
      </c>
      <c r="B94" s="237" t="s">
        <v>343</v>
      </c>
      <c r="C94" s="247" t="s">
        <v>344</v>
      </c>
      <c r="D94" s="238" t="s">
        <v>247</v>
      </c>
      <c r="E94" s="239">
        <v>52.11</v>
      </c>
      <c r="F94" s="240"/>
      <c r="G94" s="241">
        <f>ROUND(E94*F94,2)</f>
        <v>0</v>
      </c>
      <c r="H94" s="240"/>
      <c r="I94" s="241">
        <f>ROUND(E94*H94,2)</f>
        <v>0</v>
      </c>
      <c r="J94" s="240"/>
      <c r="K94" s="241">
        <f>ROUND(E94*J94,2)</f>
        <v>0</v>
      </c>
      <c r="L94" s="241">
        <v>21</v>
      </c>
      <c r="M94" s="241">
        <f>G94*(1+L94/100)</f>
        <v>0</v>
      </c>
      <c r="N94" s="239">
        <v>0</v>
      </c>
      <c r="O94" s="239">
        <f>ROUND(E94*N94,2)</f>
        <v>0</v>
      </c>
      <c r="P94" s="239">
        <v>0</v>
      </c>
      <c r="Q94" s="239">
        <f>ROUND(E94*P94,2)</f>
        <v>0</v>
      </c>
      <c r="R94" s="241" t="s">
        <v>241</v>
      </c>
      <c r="S94" s="241" t="s">
        <v>242</v>
      </c>
      <c r="T94" s="242" t="s">
        <v>248</v>
      </c>
      <c r="U94" s="221">
        <v>3.3099999999999997E-2</v>
      </c>
      <c r="V94" s="221">
        <f>ROUND(E94*U94,2)</f>
        <v>1.72</v>
      </c>
      <c r="W94" s="221"/>
      <c r="X94" s="221" t="s">
        <v>185</v>
      </c>
      <c r="Y94" s="221" t="s">
        <v>186</v>
      </c>
      <c r="Z94" s="210"/>
      <c r="AA94" s="210"/>
      <c r="AB94" s="210"/>
      <c r="AC94" s="210"/>
      <c r="AD94" s="210"/>
      <c r="AE94" s="210"/>
      <c r="AF94" s="210"/>
      <c r="AG94" s="210" t="s">
        <v>261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50" t="s">
        <v>305</v>
      </c>
      <c r="D95" s="226"/>
      <c r="E95" s="227">
        <v>52.11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194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2.5" outlineLevel="1" x14ac:dyDescent="0.2">
      <c r="A96" s="236">
        <v>30</v>
      </c>
      <c r="B96" s="237" t="s">
        <v>345</v>
      </c>
      <c r="C96" s="247" t="s">
        <v>346</v>
      </c>
      <c r="D96" s="238" t="s">
        <v>301</v>
      </c>
      <c r="E96" s="239">
        <v>11.66188</v>
      </c>
      <c r="F96" s="240"/>
      <c r="G96" s="241">
        <f>ROUND(E96*F96,2)</f>
        <v>0</v>
      </c>
      <c r="H96" s="240"/>
      <c r="I96" s="241">
        <f>ROUND(E96*H96,2)</f>
        <v>0</v>
      </c>
      <c r="J96" s="240"/>
      <c r="K96" s="241">
        <f>ROUND(E96*J96,2)</f>
        <v>0</v>
      </c>
      <c r="L96" s="241">
        <v>21</v>
      </c>
      <c r="M96" s="241">
        <f>G96*(1+L96/100)</f>
        <v>0</v>
      </c>
      <c r="N96" s="239">
        <v>0</v>
      </c>
      <c r="O96" s="239">
        <f>ROUND(E96*N96,2)</f>
        <v>0</v>
      </c>
      <c r="P96" s="239">
        <v>0</v>
      </c>
      <c r="Q96" s="239">
        <f>ROUND(E96*P96,2)</f>
        <v>0</v>
      </c>
      <c r="R96" s="241" t="s">
        <v>271</v>
      </c>
      <c r="S96" s="241" t="s">
        <v>242</v>
      </c>
      <c r="T96" s="242" t="s">
        <v>248</v>
      </c>
      <c r="U96" s="221">
        <v>1.8919999999999999</v>
      </c>
      <c r="V96" s="221">
        <f>ROUND(E96*U96,2)</f>
        <v>22.06</v>
      </c>
      <c r="W96" s="221"/>
      <c r="X96" s="221" t="s">
        <v>347</v>
      </c>
      <c r="Y96" s="221" t="s">
        <v>186</v>
      </c>
      <c r="Z96" s="210"/>
      <c r="AA96" s="210"/>
      <c r="AB96" s="210"/>
      <c r="AC96" s="210"/>
      <c r="AD96" s="210"/>
      <c r="AE96" s="210"/>
      <c r="AF96" s="210"/>
      <c r="AG96" s="210" t="s">
        <v>348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65" t="s">
        <v>349</v>
      </c>
      <c r="D97" s="255"/>
      <c r="E97" s="255"/>
      <c r="F97" s="255"/>
      <c r="G97" s="255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250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2">
      <c r="A98" s="229" t="s">
        <v>178</v>
      </c>
      <c r="B98" s="230" t="s">
        <v>122</v>
      </c>
      <c r="C98" s="246" t="s">
        <v>123</v>
      </c>
      <c r="D98" s="231"/>
      <c r="E98" s="232"/>
      <c r="F98" s="233"/>
      <c r="G98" s="233">
        <f>SUMIF(AG99:AG102,"&lt;&gt;NOR",G99:G102)</f>
        <v>0</v>
      </c>
      <c r="H98" s="233"/>
      <c r="I98" s="233">
        <f>SUM(I99:I102)</f>
        <v>0</v>
      </c>
      <c r="J98" s="233"/>
      <c r="K98" s="233">
        <f>SUM(K99:K102)</f>
        <v>0</v>
      </c>
      <c r="L98" s="233"/>
      <c r="M98" s="233">
        <f>SUM(M99:M102)</f>
        <v>0</v>
      </c>
      <c r="N98" s="232"/>
      <c r="O98" s="232">
        <f>SUM(O99:O102)</f>
        <v>0</v>
      </c>
      <c r="P98" s="232"/>
      <c r="Q98" s="232">
        <f>SUM(Q99:Q102)</f>
        <v>0.91</v>
      </c>
      <c r="R98" s="233"/>
      <c r="S98" s="233"/>
      <c r="T98" s="234"/>
      <c r="U98" s="228"/>
      <c r="V98" s="228">
        <f>SUM(V99:V102)</f>
        <v>0</v>
      </c>
      <c r="W98" s="228"/>
      <c r="X98" s="228"/>
      <c r="Y98" s="228"/>
      <c r="AG98" t="s">
        <v>179</v>
      </c>
    </row>
    <row r="99" spans="1:60" outlineLevel="1" x14ac:dyDescent="0.2">
      <c r="A99" s="236">
        <v>31</v>
      </c>
      <c r="B99" s="237" t="s">
        <v>350</v>
      </c>
      <c r="C99" s="247" t="s">
        <v>351</v>
      </c>
      <c r="D99" s="238" t="s">
        <v>247</v>
      </c>
      <c r="E99" s="239">
        <v>56.98</v>
      </c>
      <c r="F99" s="240"/>
      <c r="G99" s="241">
        <f>ROUND(E99*F99,2)</f>
        <v>0</v>
      </c>
      <c r="H99" s="240"/>
      <c r="I99" s="241">
        <f>ROUND(E99*H99,2)</f>
        <v>0</v>
      </c>
      <c r="J99" s="240"/>
      <c r="K99" s="241">
        <f>ROUND(E99*J99,2)</f>
        <v>0</v>
      </c>
      <c r="L99" s="241">
        <v>21</v>
      </c>
      <c r="M99" s="241">
        <f>G99*(1+L99/100)</f>
        <v>0</v>
      </c>
      <c r="N99" s="239">
        <v>0</v>
      </c>
      <c r="O99" s="239">
        <f>ROUND(E99*N99,2)</f>
        <v>0</v>
      </c>
      <c r="P99" s="239">
        <v>1.6E-2</v>
      </c>
      <c r="Q99" s="239">
        <f>ROUND(E99*P99,2)</f>
        <v>0.91</v>
      </c>
      <c r="R99" s="241" t="s">
        <v>352</v>
      </c>
      <c r="S99" s="241" t="s">
        <v>242</v>
      </c>
      <c r="T99" s="242" t="s">
        <v>242</v>
      </c>
      <c r="U99" s="221">
        <v>0</v>
      </c>
      <c r="V99" s="221">
        <f>ROUND(E99*U99,2)</f>
        <v>0</v>
      </c>
      <c r="W99" s="221"/>
      <c r="X99" s="221" t="s">
        <v>185</v>
      </c>
      <c r="Y99" s="221" t="s">
        <v>186</v>
      </c>
      <c r="Z99" s="210"/>
      <c r="AA99" s="210"/>
      <c r="AB99" s="210"/>
      <c r="AC99" s="210"/>
      <c r="AD99" s="210"/>
      <c r="AE99" s="210"/>
      <c r="AF99" s="210"/>
      <c r="AG99" s="210" t="s">
        <v>353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50" t="s">
        <v>354</v>
      </c>
      <c r="D100" s="226"/>
      <c r="E100" s="227">
        <v>56.98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194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17">
        <v>32</v>
      </c>
      <c r="B101" s="218" t="s">
        <v>355</v>
      </c>
      <c r="C101" s="266" t="s">
        <v>356</v>
      </c>
      <c r="D101" s="219" t="s">
        <v>0</v>
      </c>
      <c r="E101" s="256"/>
      <c r="F101" s="222"/>
      <c r="G101" s="221">
        <f>ROUND(E101*F101,2)</f>
        <v>0</v>
      </c>
      <c r="H101" s="222"/>
      <c r="I101" s="221">
        <f>ROUND(E101*H101,2)</f>
        <v>0</v>
      </c>
      <c r="J101" s="222"/>
      <c r="K101" s="221">
        <f>ROUND(E101*J101,2)</f>
        <v>0</v>
      </c>
      <c r="L101" s="221">
        <v>21</v>
      </c>
      <c r="M101" s="221">
        <f>G101*(1+L101/100)</f>
        <v>0</v>
      </c>
      <c r="N101" s="220">
        <v>0</v>
      </c>
      <c r="O101" s="220">
        <f>ROUND(E101*N101,2)</f>
        <v>0</v>
      </c>
      <c r="P101" s="220">
        <v>0</v>
      </c>
      <c r="Q101" s="220">
        <f>ROUND(E101*P101,2)</f>
        <v>0</v>
      </c>
      <c r="R101" s="221" t="s">
        <v>352</v>
      </c>
      <c r="S101" s="221" t="s">
        <v>242</v>
      </c>
      <c r="T101" s="221" t="s">
        <v>248</v>
      </c>
      <c r="U101" s="221">
        <v>0</v>
      </c>
      <c r="V101" s="221">
        <f>ROUND(E101*U101,2)</f>
        <v>0</v>
      </c>
      <c r="W101" s="221"/>
      <c r="X101" s="221" t="s">
        <v>347</v>
      </c>
      <c r="Y101" s="221" t="s">
        <v>186</v>
      </c>
      <c r="Z101" s="210"/>
      <c r="AA101" s="210"/>
      <c r="AB101" s="210"/>
      <c r="AC101" s="210"/>
      <c r="AD101" s="210"/>
      <c r="AE101" s="210"/>
      <c r="AF101" s="210"/>
      <c r="AG101" s="210" t="s">
        <v>357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67" t="s">
        <v>358</v>
      </c>
      <c r="D102" s="257"/>
      <c r="E102" s="257"/>
      <c r="F102" s="257"/>
      <c r="G102" s="257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250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2">
      <c r="A103" s="229" t="s">
        <v>178</v>
      </c>
      <c r="B103" s="230" t="s">
        <v>124</v>
      </c>
      <c r="C103" s="246" t="s">
        <v>125</v>
      </c>
      <c r="D103" s="231"/>
      <c r="E103" s="232"/>
      <c r="F103" s="233"/>
      <c r="G103" s="233">
        <f>SUMIF(AG104:AG117,"&lt;&gt;NOR",G104:G117)</f>
        <v>0</v>
      </c>
      <c r="H103" s="233"/>
      <c r="I103" s="233">
        <f>SUM(I104:I117)</f>
        <v>0</v>
      </c>
      <c r="J103" s="233"/>
      <c r="K103" s="233">
        <f>SUM(K104:K117)</f>
        <v>0</v>
      </c>
      <c r="L103" s="233"/>
      <c r="M103" s="233">
        <f>SUM(M104:M117)</f>
        <v>0</v>
      </c>
      <c r="N103" s="232"/>
      <c r="O103" s="232">
        <f>SUM(O104:O117)</f>
        <v>0.04</v>
      </c>
      <c r="P103" s="232"/>
      <c r="Q103" s="232">
        <f>SUM(Q104:Q117)</f>
        <v>0.17</v>
      </c>
      <c r="R103" s="233"/>
      <c r="S103" s="233"/>
      <c r="T103" s="234"/>
      <c r="U103" s="228"/>
      <c r="V103" s="228">
        <f>SUM(V104:V117)</f>
        <v>0</v>
      </c>
      <c r="W103" s="228"/>
      <c r="X103" s="228"/>
      <c r="Y103" s="228"/>
      <c r="AG103" t="s">
        <v>179</v>
      </c>
    </row>
    <row r="104" spans="1:60" outlineLevel="1" x14ac:dyDescent="0.2">
      <c r="A104" s="258">
        <v>33</v>
      </c>
      <c r="B104" s="259" t="s">
        <v>359</v>
      </c>
      <c r="C104" s="268" t="s">
        <v>360</v>
      </c>
      <c r="D104" s="260" t="s">
        <v>310</v>
      </c>
      <c r="E104" s="261">
        <v>1</v>
      </c>
      <c r="F104" s="262"/>
      <c r="G104" s="263">
        <f>ROUND(E104*F104,2)</f>
        <v>0</v>
      </c>
      <c r="H104" s="262"/>
      <c r="I104" s="263">
        <f>ROUND(E104*H104,2)</f>
        <v>0</v>
      </c>
      <c r="J104" s="262"/>
      <c r="K104" s="263">
        <f>ROUND(E104*J104,2)</f>
        <v>0</v>
      </c>
      <c r="L104" s="263">
        <v>21</v>
      </c>
      <c r="M104" s="263">
        <f>G104*(1+L104/100)</f>
        <v>0</v>
      </c>
      <c r="N104" s="261">
        <v>0</v>
      </c>
      <c r="O104" s="261">
        <f>ROUND(E104*N104,2)</f>
        <v>0</v>
      </c>
      <c r="P104" s="261">
        <v>0.17399999999999999</v>
      </c>
      <c r="Q104" s="261">
        <f>ROUND(E104*P104,2)</f>
        <v>0.17</v>
      </c>
      <c r="R104" s="263" t="s">
        <v>361</v>
      </c>
      <c r="S104" s="263" t="s">
        <v>242</v>
      </c>
      <c r="T104" s="264" t="s">
        <v>242</v>
      </c>
      <c r="U104" s="221">
        <v>0</v>
      </c>
      <c r="V104" s="221">
        <f>ROUND(E104*U104,2)</f>
        <v>0</v>
      </c>
      <c r="W104" s="221"/>
      <c r="X104" s="221" t="s">
        <v>185</v>
      </c>
      <c r="Y104" s="221" t="s">
        <v>186</v>
      </c>
      <c r="Z104" s="210"/>
      <c r="AA104" s="210"/>
      <c r="AB104" s="210"/>
      <c r="AC104" s="210"/>
      <c r="AD104" s="210"/>
      <c r="AE104" s="210"/>
      <c r="AF104" s="210"/>
      <c r="AG104" s="210" t="s">
        <v>353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58">
        <v>34</v>
      </c>
      <c r="B105" s="259" t="s">
        <v>362</v>
      </c>
      <c r="C105" s="268" t="s">
        <v>363</v>
      </c>
      <c r="D105" s="260" t="s">
        <v>310</v>
      </c>
      <c r="E105" s="261">
        <v>2</v>
      </c>
      <c r="F105" s="262"/>
      <c r="G105" s="263">
        <f>ROUND(E105*F105,2)</f>
        <v>0</v>
      </c>
      <c r="H105" s="262"/>
      <c r="I105" s="263">
        <f>ROUND(E105*H105,2)</f>
        <v>0</v>
      </c>
      <c r="J105" s="262"/>
      <c r="K105" s="263">
        <f>ROUND(E105*J105,2)</f>
        <v>0</v>
      </c>
      <c r="L105" s="263">
        <v>21</v>
      </c>
      <c r="M105" s="263">
        <f>G105*(1+L105/100)</f>
        <v>0</v>
      </c>
      <c r="N105" s="261">
        <v>0</v>
      </c>
      <c r="O105" s="261">
        <f>ROUND(E105*N105,2)</f>
        <v>0</v>
      </c>
      <c r="P105" s="261">
        <v>0</v>
      </c>
      <c r="Q105" s="261">
        <f>ROUND(E105*P105,2)</f>
        <v>0</v>
      </c>
      <c r="R105" s="263"/>
      <c r="S105" s="263" t="s">
        <v>242</v>
      </c>
      <c r="T105" s="264" t="s">
        <v>290</v>
      </c>
      <c r="U105" s="221">
        <v>0</v>
      </c>
      <c r="V105" s="221">
        <f>ROUND(E105*U105,2)</f>
        <v>0</v>
      </c>
      <c r="W105" s="221"/>
      <c r="X105" s="221" t="s">
        <v>185</v>
      </c>
      <c r="Y105" s="221" t="s">
        <v>186</v>
      </c>
      <c r="Z105" s="210"/>
      <c r="AA105" s="210"/>
      <c r="AB105" s="210"/>
      <c r="AC105" s="210"/>
      <c r="AD105" s="210"/>
      <c r="AE105" s="210"/>
      <c r="AF105" s="210"/>
      <c r="AG105" s="210" t="s">
        <v>206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36">
        <v>35</v>
      </c>
      <c r="B106" s="237" t="s">
        <v>364</v>
      </c>
      <c r="C106" s="247" t="s">
        <v>365</v>
      </c>
      <c r="D106" s="238" t="s">
        <v>310</v>
      </c>
      <c r="E106" s="239">
        <v>2</v>
      </c>
      <c r="F106" s="240"/>
      <c r="G106" s="241">
        <f>ROUND(E106*F106,2)</f>
        <v>0</v>
      </c>
      <c r="H106" s="240"/>
      <c r="I106" s="241">
        <f>ROUND(E106*H106,2)</f>
        <v>0</v>
      </c>
      <c r="J106" s="240"/>
      <c r="K106" s="241">
        <f>ROUND(E106*J106,2)</f>
        <v>0</v>
      </c>
      <c r="L106" s="241">
        <v>21</v>
      </c>
      <c r="M106" s="241">
        <f>G106*(1+L106/100)</f>
        <v>0</v>
      </c>
      <c r="N106" s="239">
        <v>1.9E-2</v>
      </c>
      <c r="O106" s="239">
        <f>ROUND(E106*N106,2)</f>
        <v>0.04</v>
      </c>
      <c r="P106" s="239">
        <v>0</v>
      </c>
      <c r="Q106" s="239">
        <f>ROUND(E106*P106,2)</f>
        <v>0</v>
      </c>
      <c r="R106" s="241"/>
      <c r="S106" s="241" t="s">
        <v>183</v>
      </c>
      <c r="T106" s="242" t="s">
        <v>184</v>
      </c>
      <c r="U106" s="221">
        <v>0</v>
      </c>
      <c r="V106" s="221">
        <f>ROUND(E106*U106,2)</f>
        <v>0</v>
      </c>
      <c r="W106" s="221"/>
      <c r="X106" s="221" t="s">
        <v>366</v>
      </c>
      <c r="Y106" s="221" t="s">
        <v>186</v>
      </c>
      <c r="Z106" s="210"/>
      <c r="AA106" s="210"/>
      <c r="AB106" s="210"/>
      <c r="AC106" s="210"/>
      <c r="AD106" s="210"/>
      <c r="AE106" s="210"/>
      <c r="AF106" s="210"/>
      <c r="AG106" s="210" t="s">
        <v>367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48" t="s">
        <v>368</v>
      </c>
      <c r="D107" s="243"/>
      <c r="E107" s="243"/>
      <c r="F107" s="243"/>
      <c r="G107" s="243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189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49" t="s">
        <v>369</v>
      </c>
      <c r="D108" s="244"/>
      <c r="E108" s="244"/>
      <c r="F108" s="244"/>
      <c r="G108" s="244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189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49" t="s">
        <v>370</v>
      </c>
      <c r="D109" s="244"/>
      <c r="E109" s="244"/>
      <c r="F109" s="244"/>
      <c r="G109" s="244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189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49" t="s">
        <v>371</v>
      </c>
      <c r="D110" s="244"/>
      <c r="E110" s="244"/>
      <c r="F110" s="244"/>
      <c r="G110" s="244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189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49" t="s">
        <v>372</v>
      </c>
      <c r="D111" s="244"/>
      <c r="E111" s="244"/>
      <c r="F111" s="244"/>
      <c r="G111" s="244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189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1" t="s">
        <v>202</v>
      </c>
      <c r="D112" s="223"/>
      <c r="E112" s="224"/>
      <c r="F112" s="225"/>
      <c r="G112" s="225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189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49" t="s">
        <v>373</v>
      </c>
      <c r="D113" s="244"/>
      <c r="E113" s="244"/>
      <c r="F113" s="244"/>
      <c r="G113" s="244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189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49" t="s">
        <v>374</v>
      </c>
      <c r="D114" s="244"/>
      <c r="E114" s="244"/>
      <c r="F114" s="244"/>
      <c r="G114" s="244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189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49" t="s">
        <v>375</v>
      </c>
      <c r="D115" s="244"/>
      <c r="E115" s="244"/>
      <c r="F115" s="244"/>
      <c r="G115" s="244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189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17">
        <v>36</v>
      </c>
      <c r="B116" s="218" t="s">
        <v>376</v>
      </c>
      <c r="C116" s="266" t="s">
        <v>377</v>
      </c>
      <c r="D116" s="219" t="s">
        <v>0</v>
      </c>
      <c r="E116" s="256"/>
      <c r="F116" s="222"/>
      <c r="G116" s="221">
        <f>ROUND(E116*F116,2)</f>
        <v>0</v>
      </c>
      <c r="H116" s="222"/>
      <c r="I116" s="221">
        <f>ROUND(E116*H116,2)</f>
        <v>0</v>
      </c>
      <c r="J116" s="222"/>
      <c r="K116" s="221">
        <f>ROUND(E116*J116,2)</f>
        <v>0</v>
      </c>
      <c r="L116" s="221">
        <v>21</v>
      </c>
      <c r="M116" s="221">
        <f>G116*(1+L116/100)</f>
        <v>0</v>
      </c>
      <c r="N116" s="220">
        <v>0</v>
      </c>
      <c r="O116" s="220">
        <f>ROUND(E116*N116,2)</f>
        <v>0</v>
      </c>
      <c r="P116" s="220">
        <v>0</v>
      </c>
      <c r="Q116" s="220">
        <f>ROUND(E116*P116,2)</f>
        <v>0</v>
      </c>
      <c r="R116" s="221" t="s">
        <v>361</v>
      </c>
      <c r="S116" s="221" t="s">
        <v>242</v>
      </c>
      <c r="T116" s="221" t="s">
        <v>248</v>
      </c>
      <c r="U116" s="221">
        <v>0</v>
      </c>
      <c r="V116" s="221">
        <f>ROUND(E116*U116,2)</f>
        <v>0</v>
      </c>
      <c r="W116" s="221"/>
      <c r="X116" s="221" t="s">
        <v>347</v>
      </c>
      <c r="Y116" s="221" t="s">
        <v>186</v>
      </c>
      <c r="Z116" s="210"/>
      <c r="AA116" s="210"/>
      <c r="AB116" s="210"/>
      <c r="AC116" s="210"/>
      <c r="AD116" s="210"/>
      <c r="AE116" s="210"/>
      <c r="AF116" s="210"/>
      <c r="AG116" s="210" t="s">
        <v>357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17"/>
      <c r="B117" s="218"/>
      <c r="C117" s="267" t="s">
        <v>358</v>
      </c>
      <c r="D117" s="257"/>
      <c r="E117" s="257"/>
      <c r="F117" s="257"/>
      <c r="G117" s="257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250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x14ac:dyDescent="0.2">
      <c r="A118" s="229" t="s">
        <v>178</v>
      </c>
      <c r="B118" s="230" t="s">
        <v>128</v>
      </c>
      <c r="C118" s="246" t="s">
        <v>129</v>
      </c>
      <c r="D118" s="231"/>
      <c r="E118" s="232"/>
      <c r="F118" s="233"/>
      <c r="G118" s="233">
        <f>SUMIF(AG119:AG122,"&lt;&gt;NOR",G119:G122)</f>
        <v>0</v>
      </c>
      <c r="H118" s="233"/>
      <c r="I118" s="233">
        <f>SUM(I119:I122)</f>
        <v>0</v>
      </c>
      <c r="J118" s="233"/>
      <c r="K118" s="233">
        <f>SUM(K119:K122)</f>
        <v>0</v>
      </c>
      <c r="L118" s="233"/>
      <c r="M118" s="233">
        <f>SUM(M119:M122)</f>
        <v>0</v>
      </c>
      <c r="N118" s="232"/>
      <c r="O118" s="232">
        <f>SUM(O119:O122)</f>
        <v>0</v>
      </c>
      <c r="P118" s="232"/>
      <c r="Q118" s="232">
        <f>SUM(Q119:Q122)</f>
        <v>1.1399999999999999</v>
      </c>
      <c r="R118" s="233"/>
      <c r="S118" s="233"/>
      <c r="T118" s="234"/>
      <c r="U118" s="228"/>
      <c r="V118" s="228">
        <f>SUM(V119:V122)</f>
        <v>0</v>
      </c>
      <c r="W118" s="228"/>
      <c r="X118" s="228"/>
      <c r="Y118" s="228"/>
      <c r="AG118" t="s">
        <v>179</v>
      </c>
    </row>
    <row r="119" spans="1:60" outlineLevel="1" x14ac:dyDescent="0.2">
      <c r="A119" s="236">
        <v>37</v>
      </c>
      <c r="B119" s="237" t="s">
        <v>378</v>
      </c>
      <c r="C119" s="247" t="s">
        <v>379</v>
      </c>
      <c r="D119" s="238" t="s">
        <v>247</v>
      </c>
      <c r="E119" s="239">
        <v>56.98</v>
      </c>
      <c r="F119" s="240"/>
      <c r="G119" s="241">
        <f>ROUND(E119*F119,2)</f>
        <v>0</v>
      </c>
      <c r="H119" s="240"/>
      <c r="I119" s="241">
        <f>ROUND(E119*H119,2)</f>
        <v>0</v>
      </c>
      <c r="J119" s="240"/>
      <c r="K119" s="241">
        <f>ROUND(E119*J119,2)</f>
        <v>0</v>
      </c>
      <c r="L119" s="241">
        <v>21</v>
      </c>
      <c r="M119" s="241">
        <f>G119*(1+L119/100)</f>
        <v>0</v>
      </c>
      <c r="N119" s="239">
        <v>0</v>
      </c>
      <c r="O119" s="239">
        <f>ROUND(E119*N119,2)</f>
        <v>0</v>
      </c>
      <c r="P119" s="239">
        <v>0.02</v>
      </c>
      <c r="Q119" s="239">
        <f>ROUND(E119*P119,2)</f>
        <v>1.1399999999999999</v>
      </c>
      <c r="R119" s="241" t="s">
        <v>380</v>
      </c>
      <c r="S119" s="241" t="s">
        <v>242</v>
      </c>
      <c r="T119" s="242" t="s">
        <v>242</v>
      </c>
      <c r="U119" s="221">
        <v>0</v>
      </c>
      <c r="V119" s="221">
        <f>ROUND(E119*U119,2)</f>
        <v>0</v>
      </c>
      <c r="W119" s="221"/>
      <c r="X119" s="221" t="s">
        <v>185</v>
      </c>
      <c r="Y119" s="221" t="s">
        <v>186</v>
      </c>
      <c r="Z119" s="210"/>
      <c r="AA119" s="210"/>
      <c r="AB119" s="210"/>
      <c r="AC119" s="210"/>
      <c r="AD119" s="210"/>
      <c r="AE119" s="210"/>
      <c r="AF119" s="210"/>
      <c r="AG119" s="210" t="s">
        <v>353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50" t="s">
        <v>354</v>
      </c>
      <c r="D120" s="226"/>
      <c r="E120" s="227">
        <v>56.98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194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17">
        <v>38</v>
      </c>
      <c r="B121" s="218" t="s">
        <v>381</v>
      </c>
      <c r="C121" s="266" t="s">
        <v>382</v>
      </c>
      <c r="D121" s="219" t="s">
        <v>0</v>
      </c>
      <c r="E121" s="256"/>
      <c r="F121" s="222"/>
      <c r="G121" s="221">
        <f>ROUND(E121*F121,2)</f>
        <v>0</v>
      </c>
      <c r="H121" s="222"/>
      <c r="I121" s="221">
        <f>ROUND(E121*H121,2)</f>
        <v>0</v>
      </c>
      <c r="J121" s="222"/>
      <c r="K121" s="221">
        <f>ROUND(E121*J121,2)</f>
        <v>0</v>
      </c>
      <c r="L121" s="221">
        <v>21</v>
      </c>
      <c r="M121" s="221">
        <f>G121*(1+L121/100)</f>
        <v>0</v>
      </c>
      <c r="N121" s="220">
        <v>0</v>
      </c>
      <c r="O121" s="220">
        <f>ROUND(E121*N121,2)</f>
        <v>0</v>
      </c>
      <c r="P121" s="220">
        <v>0</v>
      </c>
      <c r="Q121" s="220">
        <f>ROUND(E121*P121,2)</f>
        <v>0</v>
      </c>
      <c r="R121" s="221" t="s">
        <v>380</v>
      </c>
      <c r="S121" s="221" t="s">
        <v>242</v>
      </c>
      <c r="T121" s="221" t="s">
        <v>248</v>
      </c>
      <c r="U121" s="221">
        <v>0</v>
      </c>
      <c r="V121" s="221">
        <f>ROUND(E121*U121,2)</f>
        <v>0</v>
      </c>
      <c r="W121" s="221"/>
      <c r="X121" s="221" t="s">
        <v>347</v>
      </c>
      <c r="Y121" s="221" t="s">
        <v>186</v>
      </c>
      <c r="Z121" s="210"/>
      <c r="AA121" s="210"/>
      <c r="AB121" s="210"/>
      <c r="AC121" s="210"/>
      <c r="AD121" s="210"/>
      <c r="AE121" s="210"/>
      <c r="AF121" s="210"/>
      <c r="AG121" s="210" t="s">
        <v>357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67" t="s">
        <v>358</v>
      </c>
      <c r="D122" s="257"/>
      <c r="E122" s="257"/>
      <c r="F122" s="257"/>
      <c r="G122" s="257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250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2">
      <c r="A123" s="229" t="s">
        <v>178</v>
      </c>
      <c r="B123" s="230" t="s">
        <v>130</v>
      </c>
      <c r="C123" s="246" t="s">
        <v>131</v>
      </c>
      <c r="D123" s="231"/>
      <c r="E123" s="232"/>
      <c r="F123" s="233"/>
      <c r="G123" s="233">
        <f>SUMIF(AG124:AG151,"&lt;&gt;NOR",G124:G151)</f>
        <v>0</v>
      </c>
      <c r="H123" s="233"/>
      <c r="I123" s="233">
        <f>SUM(I124:I151)</f>
        <v>0</v>
      </c>
      <c r="J123" s="233"/>
      <c r="K123" s="233">
        <f>SUM(K124:K151)</f>
        <v>0</v>
      </c>
      <c r="L123" s="233"/>
      <c r="M123" s="233">
        <f>SUM(M124:M151)</f>
        <v>0</v>
      </c>
      <c r="N123" s="232"/>
      <c r="O123" s="232">
        <f>SUM(O124:O151)</f>
        <v>0.27</v>
      </c>
      <c r="P123" s="232"/>
      <c r="Q123" s="232">
        <f>SUM(Q124:Q151)</f>
        <v>0.06</v>
      </c>
      <c r="R123" s="233"/>
      <c r="S123" s="233"/>
      <c r="T123" s="234"/>
      <c r="U123" s="228"/>
      <c r="V123" s="228">
        <f>SUM(V124:V151)</f>
        <v>0</v>
      </c>
      <c r="W123" s="228"/>
      <c r="X123" s="228"/>
      <c r="Y123" s="228"/>
      <c r="AG123" t="s">
        <v>179</v>
      </c>
    </row>
    <row r="124" spans="1:60" outlineLevel="1" x14ac:dyDescent="0.2">
      <c r="A124" s="258">
        <v>39</v>
      </c>
      <c r="B124" s="259" t="s">
        <v>383</v>
      </c>
      <c r="C124" s="268" t="s">
        <v>384</v>
      </c>
      <c r="D124" s="260" t="s">
        <v>270</v>
      </c>
      <c r="E124" s="261">
        <v>42</v>
      </c>
      <c r="F124" s="262"/>
      <c r="G124" s="263">
        <f>ROUND(E124*F124,2)</f>
        <v>0</v>
      </c>
      <c r="H124" s="262"/>
      <c r="I124" s="263">
        <f>ROUND(E124*H124,2)</f>
        <v>0</v>
      </c>
      <c r="J124" s="262"/>
      <c r="K124" s="263">
        <f>ROUND(E124*J124,2)</f>
        <v>0</v>
      </c>
      <c r="L124" s="263">
        <v>21</v>
      </c>
      <c r="M124" s="263">
        <f>G124*(1+L124/100)</f>
        <v>0</v>
      </c>
      <c r="N124" s="261">
        <v>0</v>
      </c>
      <c r="O124" s="261">
        <f>ROUND(E124*N124,2)</f>
        <v>0</v>
      </c>
      <c r="P124" s="261">
        <v>0</v>
      </c>
      <c r="Q124" s="261">
        <f>ROUND(E124*P124,2)</f>
        <v>0</v>
      </c>
      <c r="R124" s="263" t="s">
        <v>380</v>
      </c>
      <c r="S124" s="263" t="s">
        <v>242</v>
      </c>
      <c r="T124" s="264" t="s">
        <v>242</v>
      </c>
      <c r="U124" s="221">
        <v>0</v>
      </c>
      <c r="V124" s="221">
        <f>ROUND(E124*U124,2)</f>
        <v>0</v>
      </c>
      <c r="W124" s="221"/>
      <c r="X124" s="221" t="s">
        <v>185</v>
      </c>
      <c r="Y124" s="221" t="s">
        <v>186</v>
      </c>
      <c r="Z124" s="210"/>
      <c r="AA124" s="210"/>
      <c r="AB124" s="210"/>
      <c r="AC124" s="210"/>
      <c r="AD124" s="210"/>
      <c r="AE124" s="210"/>
      <c r="AF124" s="210"/>
      <c r="AG124" s="210" t="s">
        <v>353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2.5" outlineLevel="1" x14ac:dyDescent="0.2">
      <c r="A125" s="236">
        <v>40</v>
      </c>
      <c r="B125" s="237" t="s">
        <v>385</v>
      </c>
      <c r="C125" s="247" t="s">
        <v>386</v>
      </c>
      <c r="D125" s="238" t="s">
        <v>270</v>
      </c>
      <c r="E125" s="239">
        <v>55.24</v>
      </c>
      <c r="F125" s="240"/>
      <c r="G125" s="241">
        <f>ROUND(E125*F125,2)</f>
        <v>0</v>
      </c>
      <c r="H125" s="240"/>
      <c r="I125" s="241">
        <f>ROUND(E125*H125,2)</f>
        <v>0</v>
      </c>
      <c r="J125" s="240"/>
      <c r="K125" s="241">
        <f>ROUND(E125*J125,2)</f>
        <v>0</v>
      </c>
      <c r="L125" s="241">
        <v>21</v>
      </c>
      <c r="M125" s="241">
        <f>G125*(1+L125/100)</f>
        <v>0</v>
      </c>
      <c r="N125" s="239">
        <v>2.2000000000000001E-4</v>
      </c>
      <c r="O125" s="239">
        <f>ROUND(E125*N125,2)</f>
        <v>0.01</v>
      </c>
      <c r="P125" s="239">
        <v>0</v>
      </c>
      <c r="Q125" s="239">
        <f>ROUND(E125*P125,2)</f>
        <v>0</v>
      </c>
      <c r="R125" s="241" t="s">
        <v>380</v>
      </c>
      <c r="S125" s="241" t="s">
        <v>242</v>
      </c>
      <c r="T125" s="242" t="s">
        <v>242</v>
      </c>
      <c r="U125" s="221">
        <v>0</v>
      </c>
      <c r="V125" s="221">
        <f>ROUND(E125*U125,2)</f>
        <v>0</v>
      </c>
      <c r="W125" s="221"/>
      <c r="X125" s="221" t="s">
        <v>185</v>
      </c>
      <c r="Y125" s="221" t="s">
        <v>186</v>
      </c>
      <c r="Z125" s="210"/>
      <c r="AA125" s="210"/>
      <c r="AB125" s="210"/>
      <c r="AC125" s="210"/>
      <c r="AD125" s="210"/>
      <c r="AE125" s="210"/>
      <c r="AF125" s="210"/>
      <c r="AG125" s="210" t="s">
        <v>353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50" t="s">
        <v>387</v>
      </c>
      <c r="D126" s="226"/>
      <c r="E126" s="227">
        <v>55.24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194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2.5" outlineLevel="1" x14ac:dyDescent="0.2">
      <c r="A127" s="236">
        <v>41</v>
      </c>
      <c r="B127" s="237" t="s">
        <v>388</v>
      </c>
      <c r="C127" s="247" t="s">
        <v>389</v>
      </c>
      <c r="D127" s="238" t="s">
        <v>247</v>
      </c>
      <c r="E127" s="239">
        <v>62.24</v>
      </c>
      <c r="F127" s="240"/>
      <c r="G127" s="241">
        <f>ROUND(E127*F127,2)</f>
        <v>0</v>
      </c>
      <c r="H127" s="240"/>
      <c r="I127" s="241">
        <f>ROUND(E127*H127,2)</f>
        <v>0</v>
      </c>
      <c r="J127" s="240"/>
      <c r="K127" s="241">
        <f>ROUND(E127*J127,2)</f>
        <v>0</v>
      </c>
      <c r="L127" s="241">
        <v>21</v>
      </c>
      <c r="M127" s="241">
        <f>G127*(1+L127/100)</f>
        <v>0</v>
      </c>
      <c r="N127" s="239">
        <v>0</v>
      </c>
      <c r="O127" s="239">
        <f>ROUND(E127*N127,2)</f>
        <v>0</v>
      </c>
      <c r="P127" s="239">
        <v>1E-3</v>
      </c>
      <c r="Q127" s="239">
        <f>ROUND(E127*P127,2)</f>
        <v>0.06</v>
      </c>
      <c r="R127" s="241" t="s">
        <v>380</v>
      </c>
      <c r="S127" s="241" t="s">
        <v>242</v>
      </c>
      <c r="T127" s="242" t="s">
        <v>242</v>
      </c>
      <c r="U127" s="221">
        <v>0</v>
      </c>
      <c r="V127" s="221">
        <f>ROUND(E127*U127,2)</f>
        <v>0</v>
      </c>
      <c r="W127" s="221"/>
      <c r="X127" s="221" t="s">
        <v>185</v>
      </c>
      <c r="Y127" s="221" t="s">
        <v>186</v>
      </c>
      <c r="Z127" s="210"/>
      <c r="AA127" s="210"/>
      <c r="AB127" s="210"/>
      <c r="AC127" s="210"/>
      <c r="AD127" s="210"/>
      <c r="AE127" s="210"/>
      <c r="AF127" s="210"/>
      <c r="AG127" s="210" t="s">
        <v>353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48" t="s">
        <v>390</v>
      </c>
      <c r="D128" s="243"/>
      <c r="E128" s="243"/>
      <c r="F128" s="243"/>
      <c r="G128" s="243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189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50" t="s">
        <v>258</v>
      </c>
      <c r="D129" s="226"/>
      <c r="E129" s="227">
        <v>62.24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194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2.5" outlineLevel="1" x14ac:dyDescent="0.2">
      <c r="A130" s="236">
        <v>42</v>
      </c>
      <c r="B130" s="237" t="s">
        <v>391</v>
      </c>
      <c r="C130" s="247" t="s">
        <v>392</v>
      </c>
      <c r="D130" s="238" t="s">
        <v>247</v>
      </c>
      <c r="E130" s="239">
        <v>62.24</v>
      </c>
      <c r="F130" s="240"/>
      <c r="G130" s="241">
        <f>ROUND(E130*F130,2)</f>
        <v>0</v>
      </c>
      <c r="H130" s="240"/>
      <c r="I130" s="241">
        <f>ROUND(E130*H130,2)</f>
        <v>0</v>
      </c>
      <c r="J130" s="240"/>
      <c r="K130" s="241">
        <f>ROUND(E130*J130,2)</f>
        <v>0</v>
      </c>
      <c r="L130" s="241">
        <v>21</v>
      </c>
      <c r="M130" s="241">
        <f>G130*(1+L130/100)</f>
        <v>0</v>
      </c>
      <c r="N130" s="239">
        <v>2.5000000000000001E-4</v>
      </c>
      <c r="O130" s="239">
        <f>ROUND(E130*N130,2)</f>
        <v>0.02</v>
      </c>
      <c r="P130" s="239">
        <v>0</v>
      </c>
      <c r="Q130" s="239">
        <f>ROUND(E130*P130,2)</f>
        <v>0</v>
      </c>
      <c r="R130" s="241" t="s">
        <v>380</v>
      </c>
      <c r="S130" s="241" t="s">
        <v>242</v>
      </c>
      <c r="T130" s="242" t="s">
        <v>242</v>
      </c>
      <c r="U130" s="221">
        <v>0</v>
      </c>
      <c r="V130" s="221">
        <f>ROUND(E130*U130,2)</f>
        <v>0</v>
      </c>
      <c r="W130" s="221"/>
      <c r="X130" s="221" t="s">
        <v>185</v>
      </c>
      <c r="Y130" s="221" t="s">
        <v>186</v>
      </c>
      <c r="Z130" s="210"/>
      <c r="AA130" s="210"/>
      <c r="AB130" s="210"/>
      <c r="AC130" s="210"/>
      <c r="AD130" s="210"/>
      <c r="AE130" s="210"/>
      <c r="AF130" s="210"/>
      <c r="AG130" s="210" t="s">
        <v>353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50" t="s">
        <v>258</v>
      </c>
      <c r="D131" s="226"/>
      <c r="E131" s="227">
        <v>62.24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194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36">
        <v>43</v>
      </c>
      <c r="B132" s="237" t="s">
        <v>393</v>
      </c>
      <c r="C132" s="247" t="s">
        <v>394</v>
      </c>
      <c r="D132" s="238" t="s">
        <v>270</v>
      </c>
      <c r="E132" s="239">
        <v>105.032</v>
      </c>
      <c r="F132" s="240"/>
      <c r="G132" s="241">
        <f>ROUND(E132*F132,2)</f>
        <v>0</v>
      </c>
      <c r="H132" s="240"/>
      <c r="I132" s="241">
        <f>ROUND(E132*H132,2)</f>
        <v>0</v>
      </c>
      <c r="J132" s="240"/>
      <c r="K132" s="241">
        <f>ROUND(E132*J132,2)</f>
        <v>0</v>
      </c>
      <c r="L132" s="241">
        <v>21</v>
      </c>
      <c r="M132" s="241">
        <f>G132*(1+L132/100)</f>
        <v>0</v>
      </c>
      <c r="N132" s="239">
        <v>4.0000000000000003E-5</v>
      </c>
      <c r="O132" s="239">
        <f>ROUND(E132*N132,2)</f>
        <v>0</v>
      </c>
      <c r="P132" s="239">
        <v>0</v>
      </c>
      <c r="Q132" s="239">
        <f>ROUND(E132*P132,2)</f>
        <v>0</v>
      </c>
      <c r="R132" s="241" t="s">
        <v>380</v>
      </c>
      <c r="S132" s="241" t="s">
        <v>242</v>
      </c>
      <c r="T132" s="242" t="s">
        <v>242</v>
      </c>
      <c r="U132" s="221">
        <v>0</v>
      </c>
      <c r="V132" s="221">
        <f>ROUND(E132*U132,2)</f>
        <v>0</v>
      </c>
      <c r="W132" s="221"/>
      <c r="X132" s="221" t="s">
        <v>185</v>
      </c>
      <c r="Y132" s="221" t="s">
        <v>186</v>
      </c>
      <c r="Z132" s="210"/>
      <c r="AA132" s="210"/>
      <c r="AB132" s="210"/>
      <c r="AC132" s="210"/>
      <c r="AD132" s="210"/>
      <c r="AE132" s="210"/>
      <c r="AF132" s="210"/>
      <c r="AG132" s="210" t="s">
        <v>353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48" t="s">
        <v>395</v>
      </c>
      <c r="D133" s="243"/>
      <c r="E133" s="243"/>
      <c r="F133" s="243"/>
      <c r="G133" s="243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189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17"/>
      <c r="B134" s="218"/>
      <c r="C134" s="250" t="s">
        <v>396</v>
      </c>
      <c r="D134" s="226"/>
      <c r="E134" s="227">
        <v>49.792000000000002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194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50" t="s">
        <v>387</v>
      </c>
      <c r="D135" s="226"/>
      <c r="E135" s="227">
        <v>55.24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194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36">
        <v>44</v>
      </c>
      <c r="B136" s="237" t="s">
        <v>397</v>
      </c>
      <c r="C136" s="247" t="s">
        <v>398</v>
      </c>
      <c r="D136" s="238" t="s">
        <v>247</v>
      </c>
      <c r="E136" s="239">
        <v>62.24</v>
      </c>
      <c r="F136" s="240"/>
      <c r="G136" s="241">
        <f>ROUND(E136*F136,2)</f>
        <v>0</v>
      </c>
      <c r="H136" s="240"/>
      <c r="I136" s="241">
        <f>ROUND(E136*H136,2)</f>
        <v>0</v>
      </c>
      <c r="J136" s="240"/>
      <c r="K136" s="241">
        <f>ROUND(E136*J136,2)</f>
        <v>0</v>
      </c>
      <c r="L136" s="241">
        <v>21</v>
      </c>
      <c r="M136" s="241">
        <f>G136*(1+L136/100)</f>
        <v>0</v>
      </c>
      <c r="N136" s="239">
        <v>4.0000000000000003E-5</v>
      </c>
      <c r="O136" s="239">
        <f>ROUND(E136*N136,2)</f>
        <v>0</v>
      </c>
      <c r="P136" s="239">
        <v>0</v>
      </c>
      <c r="Q136" s="239">
        <f>ROUND(E136*P136,2)</f>
        <v>0</v>
      </c>
      <c r="R136" s="241" t="s">
        <v>380</v>
      </c>
      <c r="S136" s="241" t="s">
        <v>242</v>
      </c>
      <c r="T136" s="242" t="s">
        <v>242</v>
      </c>
      <c r="U136" s="221">
        <v>0</v>
      </c>
      <c r="V136" s="221">
        <f>ROUND(E136*U136,2)</f>
        <v>0</v>
      </c>
      <c r="W136" s="221"/>
      <c r="X136" s="221" t="s">
        <v>185</v>
      </c>
      <c r="Y136" s="221" t="s">
        <v>186</v>
      </c>
      <c r="Z136" s="210"/>
      <c r="AA136" s="210"/>
      <c r="AB136" s="210"/>
      <c r="AC136" s="210"/>
      <c r="AD136" s="210"/>
      <c r="AE136" s="210"/>
      <c r="AF136" s="210"/>
      <c r="AG136" s="210" t="s">
        <v>353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50" t="s">
        <v>258</v>
      </c>
      <c r="D137" s="226"/>
      <c r="E137" s="227">
        <v>62.24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194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36">
        <v>45</v>
      </c>
      <c r="B138" s="237" t="s">
        <v>399</v>
      </c>
      <c r="C138" s="247" t="s">
        <v>400</v>
      </c>
      <c r="D138" s="238" t="s">
        <v>247</v>
      </c>
      <c r="E138" s="239">
        <v>62.24</v>
      </c>
      <c r="F138" s="240"/>
      <c r="G138" s="241">
        <f>ROUND(E138*F138,2)</f>
        <v>0</v>
      </c>
      <c r="H138" s="240"/>
      <c r="I138" s="241">
        <f>ROUND(E138*H138,2)</f>
        <v>0</v>
      </c>
      <c r="J138" s="240"/>
      <c r="K138" s="241">
        <f>ROUND(E138*J138,2)</f>
        <v>0</v>
      </c>
      <c r="L138" s="241">
        <v>21</v>
      </c>
      <c r="M138" s="241">
        <f>G138*(1+L138/100)</f>
        <v>0</v>
      </c>
      <c r="N138" s="239">
        <v>0</v>
      </c>
      <c r="O138" s="239">
        <f>ROUND(E138*N138,2)</f>
        <v>0</v>
      </c>
      <c r="P138" s="239">
        <v>0</v>
      </c>
      <c r="Q138" s="239">
        <f>ROUND(E138*P138,2)</f>
        <v>0</v>
      </c>
      <c r="R138" s="241"/>
      <c r="S138" s="241" t="s">
        <v>183</v>
      </c>
      <c r="T138" s="242" t="s">
        <v>184</v>
      </c>
      <c r="U138" s="221">
        <v>0</v>
      </c>
      <c r="V138" s="221">
        <f>ROUND(E138*U138,2)</f>
        <v>0</v>
      </c>
      <c r="W138" s="221"/>
      <c r="X138" s="221" t="s">
        <v>185</v>
      </c>
      <c r="Y138" s="221" t="s">
        <v>186</v>
      </c>
      <c r="Z138" s="210"/>
      <c r="AA138" s="210"/>
      <c r="AB138" s="210"/>
      <c r="AC138" s="210"/>
      <c r="AD138" s="210"/>
      <c r="AE138" s="210"/>
      <c r="AF138" s="210"/>
      <c r="AG138" s="210" t="s">
        <v>206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50" t="s">
        <v>258</v>
      </c>
      <c r="D139" s="226"/>
      <c r="E139" s="227">
        <v>62.24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194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6">
        <v>46</v>
      </c>
      <c r="B140" s="237" t="s">
        <v>401</v>
      </c>
      <c r="C140" s="247" t="s">
        <v>402</v>
      </c>
      <c r="D140" s="238" t="s">
        <v>270</v>
      </c>
      <c r="E140" s="239">
        <v>55.24</v>
      </c>
      <c r="F140" s="240"/>
      <c r="G140" s="241">
        <f>ROUND(E140*F140,2)</f>
        <v>0</v>
      </c>
      <c r="H140" s="240"/>
      <c r="I140" s="241">
        <f>ROUND(E140*H140,2)</f>
        <v>0</v>
      </c>
      <c r="J140" s="240"/>
      <c r="K140" s="241">
        <f>ROUND(E140*J140,2)</f>
        <v>0</v>
      </c>
      <c r="L140" s="241">
        <v>21</v>
      </c>
      <c r="M140" s="241">
        <f>G140*(1+L140/100)</f>
        <v>0</v>
      </c>
      <c r="N140" s="239">
        <v>2.0000000000000002E-5</v>
      </c>
      <c r="O140" s="239">
        <f>ROUND(E140*N140,2)</f>
        <v>0</v>
      </c>
      <c r="P140" s="239">
        <v>0</v>
      </c>
      <c r="Q140" s="239">
        <f>ROUND(E140*P140,2)</f>
        <v>0</v>
      </c>
      <c r="R140" s="241"/>
      <c r="S140" s="241" t="s">
        <v>183</v>
      </c>
      <c r="T140" s="242" t="s">
        <v>184</v>
      </c>
      <c r="U140" s="221">
        <v>0</v>
      </c>
      <c r="V140" s="221">
        <f>ROUND(E140*U140,2)</f>
        <v>0</v>
      </c>
      <c r="W140" s="221"/>
      <c r="X140" s="221" t="s">
        <v>185</v>
      </c>
      <c r="Y140" s="221" t="s">
        <v>186</v>
      </c>
      <c r="Z140" s="210"/>
      <c r="AA140" s="210"/>
      <c r="AB140" s="210"/>
      <c r="AC140" s="210"/>
      <c r="AD140" s="210"/>
      <c r="AE140" s="210"/>
      <c r="AF140" s="210"/>
      <c r="AG140" s="210" t="s">
        <v>353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50" t="s">
        <v>387</v>
      </c>
      <c r="D141" s="226"/>
      <c r="E141" s="227">
        <v>55.24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194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36">
        <v>47</v>
      </c>
      <c r="B142" s="237" t="s">
        <v>403</v>
      </c>
      <c r="C142" s="247" t="s">
        <v>404</v>
      </c>
      <c r="D142" s="238" t="s">
        <v>247</v>
      </c>
      <c r="E142" s="239">
        <v>62.24</v>
      </c>
      <c r="F142" s="240"/>
      <c r="G142" s="241">
        <f>ROUND(E142*F142,2)</f>
        <v>0</v>
      </c>
      <c r="H142" s="240"/>
      <c r="I142" s="241">
        <f>ROUND(E142*H142,2)</f>
        <v>0</v>
      </c>
      <c r="J142" s="240"/>
      <c r="K142" s="241">
        <f>ROUND(E142*J142,2)</f>
        <v>0</v>
      </c>
      <c r="L142" s="241">
        <v>21</v>
      </c>
      <c r="M142" s="241">
        <f>G142*(1+L142/100)</f>
        <v>0</v>
      </c>
      <c r="N142" s="239">
        <v>0</v>
      </c>
      <c r="O142" s="239">
        <f>ROUND(E142*N142,2)</f>
        <v>0</v>
      </c>
      <c r="P142" s="239">
        <v>0</v>
      </c>
      <c r="Q142" s="239">
        <f>ROUND(E142*P142,2)</f>
        <v>0</v>
      </c>
      <c r="R142" s="241"/>
      <c r="S142" s="241" t="s">
        <v>183</v>
      </c>
      <c r="T142" s="242" t="s">
        <v>184</v>
      </c>
      <c r="U142" s="221">
        <v>0</v>
      </c>
      <c r="V142" s="221">
        <f>ROUND(E142*U142,2)</f>
        <v>0</v>
      </c>
      <c r="W142" s="221"/>
      <c r="X142" s="221" t="s">
        <v>185</v>
      </c>
      <c r="Y142" s="221" t="s">
        <v>186</v>
      </c>
      <c r="Z142" s="210"/>
      <c r="AA142" s="210"/>
      <c r="AB142" s="210"/>
      <c r="AC142" s="210"/>
      <c r="AD142" s="210"/>
      <c r="AE142" s="210"/>
      <c r="AF142" s="210"/>
      <c r="AG142" s="210" t="s">
        <v>206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17"/>
      <c r="B143" s="218"/>
      <c r="C143" s="250" t="s">
        <v>258</v>
      </c>
      <c r="D143" s="226"/>
      <c r="E143" s="227">
        <v>62.24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194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36">
        <v>48</v>
      </c>
      <c r="B144" s="237" t="s">
        <v>405</v>
      </c>
      <c r="C144" s="247" t="s">
        <v>406</v>
      </c>
      <c r="D144" s="238" t="s">
        <v>270</v>
      </c>
      <c r="E144" s="239">
        <v>58.002000000000002</v>
      </c>
      <c r="F144" s="240"/>
      <c r="G144" s="241">
        <f>ROUND(E144*F144,2)</f>
        <v>0</v>
      </c>
      <c r="H144" s="240"/>
      <c r="I144" s="241">
        <f>ROUND(E144*H144,2)</f>
        <v>0</v>
      </c>
      <c r="J144" s="240"/>
      <c r="K144" s="241">
        <f>ROUND(E144*J144,2)</f>
        <v>0</v>
      </c>
      <c r="L144" s="241">
        <v>21</v>
      </c>
      <c r="M144" s="241">
        <f>G144*(1+L144/100)</f>
        <v>0</v>
      </c>
      <c r="N144" s="239">
        <v>6.0000000000000002E-5</v>
      </c>
      <c r="O144" s="239">
        <f>ROUND(E144*N144,2)</f>
        <v>0</v>
      </c>
      <c r="P144" s="239">
        <v>0</v>
      </c>
      <c r="Q144" s="239">
        <f>ROUND(E144*P144,2)</f>
        <v>0</v>
      </c>
      <c r="R144" s="241" t="s">
        <v>407</v>
      </c>
      <c r="S144" s="241" t="s">
        <v>242</v>
      </c>
      <c r="T144" s="242" t="s">
        <v>242</v>
      </c>
      <c r="U144" s="221">
        <v>0</v>
      </c>
      <c r="V144" s="221">
        <f>ROUND(E144*U144,2)</f>
        <v>0</v>
      </c>
      <c r="W144" s="221"/>
      <c r="X144" s="221" t="s">
        <v>366</v>
      </c>
      <c r="Y144" s="221" t="s">
        <v>186</v>
      </c>
      <c r="Z144" s="210"/>
      <c r="AA144" s="210"/>
      <c r="AB144" s="210"/>
      <c r="AC144" s="210"/>
      <c r="AD144" s="210"/>
      <c r="AE144" s="210"/>
      <c r="AF144" s="210"/>
      <c r="AG144" s="210" t="s">
        <v>367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17"/>
      <c r="B145" s="218"/>
      <c r="C145" s="250" t="s">
        <v>408</v>
      </c>
      <c r="D145" s="226"/>
      <c r="E145" s="227">
        <v>58.002000000000002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194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36">
        <v>49</v>
      </c>
      <c r="B146" s="237" t="s">
        <v>409</v>
      </c>
      <c r="C146" s="247" t="s">
        <v>410</v>
      </c>
      <c r="D146" s="238" t="s">
        <v>247</v>
      </c>
      <c r="E146" s="239">
        <v>80</v>
      </c>
      <c r="F146" s="240"/>
      <c r="G146" s="241">
        <f>ROUND(E146*F146,2)</f>
        <v>0</v>
      </c>
      <c r="H146" s="240"/>
      <c r="I146" s="241">
        <f>ROUND(E146*H146,2)</f>
        <v>0</v>
      </c>
      <c r="J146" s="240"/>
      <c r="K146" s="241">
        <f>ROUND(E146*J146,2)</f>
        <v>0</v>
      </c>
      <c r="L146" s="241">
        <v>21</v>
      </c>
      <c r="M146" s="241">
        <f>G146*(1+L146/100)</f>
        <v>0</v>
      </c>
      <c r="N146" s="239">
        <v>3.0000000000000001E-3</v>
      </c>
      <c r="O146" s="239">
        <f>ROUND(E146*N146,2)</f>
        <v>0.24</v>
      </c>
      <c r="P146" s="239">
        <v>0</v>
      </c>
      <c r="Q146" s="239">
        <f>ROUND(E146*P146,2)</f>
        <v>0</v>
      </c>
      <c r="R146" s="241"/>
      <c r="S146" s="241" t="s">
        <v>183</v>
      </c>
      <c r="T146" s="242" t="s">
        <v>184</v>
      </c>
      <c r="U146" s="221">
        <v>0</v>
      </c>
      <c r="V146" s="221">
        <f>ROUND(E146*U146,2)</f>
        <v>0</v>
      </c>
      <c r="W146" s="221"/>
      <c r="X146" s="221" t="s">
        <v>366</v>
      </c>
      <c r="Y146" s="221" t="s">
        <v>186</v>
      </c>
      <c r="Z146" s="210"/>
      <c r="AA146" s="210"/>
      <c r="AB146" s="210"/>
      <c r="AC146" s="210"/>
      <c r="AD146" s="210"/>
      <c r="AE146" s="210"/>
      <c r="AF146" s="210"/>
      <c r="AG146" s="210" t="s">
        <v>367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50" t="s">
        <v>411</v>
      </c>
      <c r="D147" s="226"/>
      <c r="E147" s="227">
        <v>68.463999999999999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194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0" t="s">
        <v>412</v>
      </c>
      <c r="D148" s="226"/>
      <c r="E148" s="227">
        <v>6.6288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194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50" t="s">
        <v>413</v>
      </c>
      <c r="D149" s="226"/>
      <c r="E149" s="227">
        <v>4.9071999999999996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194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17">
        <v>50</v>
      </c>
      <c r="B150" s="218" t="s">
        <v>414</v>
      </c>
      <c r="C150" s="266" t="s">
        <v>415</v>
      </c>
      <c r="D150" s="219" t="s">
        <v>0</v>
      </c>
      <c r="E150" s="256"/>
      <c r="F150" s="222"/>
      <c r="G150" s="221">
        <f>ROUND(E150*F150,2)</f>
        <v>0</v>
      </c>
      <c r="H150" s="222"/>
      <c r="I150" s="221">
        <f>ROUND(E150*H150,2)</f>
        <v>0</v>
      </c>
      <c r="J150" s="222"/>
      <c r="K150" s="221">
        <f>ROUND(E150*J150,2)</f>
        <v>0</v>
      </c>
      <c r="L150" s="221">
        <v>21</v>
      </c>
      <c r="M150" s="221">
        <f>G150*(1+L150/100)</f>
        <v>0</v>
      </c>
      <c r="N150" s="220">
        <v>0</v>
      </c>
      <c r="O150" s="220">
        <f>ROUND(E150*N150,2)</f>
        <v>0</v>
      </c>
      <c r="P150" s="220">
        <v>0</v>
      </c>
      <c r="Q150" s="220">
        <f>ROUND(E150*P150,2)</f>
        <v>0</v>
      </c>
      <c r="R150" s="221" t="s">
        <v>380</v>
      </c>
      <c r="S150" s="221" t="s">
        <v>242</v>
      </c>
      <c r="T150" s="221" t="s">
        <v>248</v>
      </c>
      <c r="U150" s="221">
        <v>0</v>
      </c>
      <c r="V150" s="221">
        <f>ROUND(E150*U150,2)</f>
        <v>0</v>
      </c>
      <c r="W150" s="221"/>
      <c r="X150" s="221" t="s">
        <v>347</v>
      </c>
      <c r="Y150" s="221" t="s">
        <v>186</v>
      </c>
      <c r="Z150" s="210"/>
      <c r="AA150" s="210"/>
      <c r="AB150" s="210"/>
      <c r="AC150" s="210"/>
      <c r="AD150" s="210"/>
      <c r="AE150" s="210"/>
      <c r="AF150" s="210"/>
      <c r="AG150" s="210" t="s">
        <v>357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67" t="s">
        <v>416</v>
      </c>
      <c r="D151" s="257"/>
      <c r="E151" s="257"/>
      <c r="F151" s="257"/>
      <c r="G151" s="257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250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x14ac:dyDescent="0.2">
      <c r="A152" s="229" t="s">
        <v>178</v>
      </c>
      <c r="B152" s="230" t="s">
        <v>132</v>
      </c>
      <c r="C152" s="246" t="s">
        <v>133</v>
      </c>
      <c r="D152" s="231"/>
      <c r="E152" s="232"/>
      <c r="F152" s="233"/>
      <c r="G152" s="233">
        <f>SUMIF(AG153:AG161,"&lt;&gt;NOR",G153:G161)</f>
        <v>0</v>
      </c>
      <c r="H152" s="233"/>
      <c r="I152" s="233">
        <f>SUM(I153:I161)</f>
        <v>0</v>
      </c>
      <c r="J152" s="233"/>
      <c r="K152" s="233">
        <f>SUM(K153:K161)</f>
        <v>0</v>
      </c>
      <c r="L152" s="233"/>
      <c r="M152" s="233">
        <f>SUM(M153:M161)</f>
        <v>0</v>
      </c>
      <c r="N152" s="232"/>
      <c r="O152" s="232">
        <f>SUM(O153:O161)</f>
        <v>0.38</v>
      </c>
      <c r="P152" s="232"/>
      <c r="Q152" s="232">
        <f>SUM(Q153:Q161)</f>
        <v>0</v>
      </c>
      <c r="R152" s="233"/>
      <c r="S152" s="233"/>
      <c r="T152" s="234"/>
      <c r="U152" s="228"/>
      <c r="V152" s="228">
        <f>SUM(V153:V161)</f>
        <v>0</v>
      </c>
      <c r="W152" s="228"/>
      <c r="X152" s="228"/>
      <c r="Y152" s="228"/>
      <c r="AG152" t="s">
        <v>179</v>
      </c>
    </row>
    <row r="153" spans="1:60" ht="22.5" outlineLevel="1" x14ac:dyDescent="0.2">
      <c r="A153" s="236">
        <v>51</v>
      </c>
      <c r="B153" s="237" t="s">
        <v>417</v>
      </c>
      <c r="C153" s="247" t="s">
        <v>418</v>
      </c>
      <c r="D153" s="238" t="s">
        <v>247</v>
      </c>
      <c r="E153" s="239">
        <v>62.24</v>
      </c>
      <c r="F153" s="240"/>
      <c r="G153" s="241">
        <f>ROUND(E153*F153,2)</f>
        <v>0</v>
      </c>
      <c r="H153" s="240"/>
      <c r="I153" s="241">
        <f>ROUND(E153*H153,2)</f>
        <v>0</v>
      </c>
      <c r="J153" s="240"/>
      <c r="K153" s="241">
        <f>ROUND(E153*J153,2)</f>
        <v>0</v>
      </c>
      <c r="L153" s="241">
        <v>21</v>
      </c>
      <c r="M153" s="241">
        <f>G153*(1+L153/100)</f>
        <v>0</v>
      </c>
      <c r="N153" s="239">
        <v>5.0000000000000002E-5</v>
      </c>
      <c r="O153" s="239">
        <f>ROUND(E153*N153,2)</f>
        <v>0</v>
      </c>
      <c r="P153" s="239">
        <v>0</v>
      </c>
      <c r="Q153" s="239">
        <f>ROUND(E153*P153,2)</f>
        <v>0</v>
      </c>
      <c r="R153" s="241" t="s">
        <v>419</v>
      </c>
      <c r="S153" s="241" t="s">
        <v>242</v>
      </c>
      <c r="T153" s="242" t="s">
        <v>242</v>
      </c>
      <c r="U153" s="221">
        <v>0</v>
      </c>
      <c r="V153" s="221">
        <f>ROUND(E153*U153,2)</f>
        <v>0</v>
      </c>
      <c r="W153" s="221"/>
      <c r="X153" s="221" t="s">
        <v>185</v>
      </c>
      <c r="Y153" s="221" t="s">
        <v>186</v>
      </c>
      <c r="Z153" s="210"/>
      <c r="AA153" s="210"/>
      <c r="AB153" s="210"/>
      <c r="AC153" s="210"/>
      <c r="AD153" s="210"/>
      <c r="AE153" s="210"/>
      <c r="AF153" s="210"/>
      <c r="AG153" s="210" t="s">
        <v>353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50" t="s">
        <v>258</v>
      </c>
      <c r="D154" s="226"/>
      <c r="E154" s="227">
        <v>62.24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194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2.5" outlineLevel="1" x14ac:dyDescent="0.2">
      <c r="A155" s="236">
        <v>52</v>
      </c>
      <c r="B155" s="237" t="s">
        <v>420</v>
      </c>
      <c r="C155" s="247" t="s">
        <v>421</v>
      </c>
      <c r="D155" s="238" t="s">
        <v>247</v>
      </c>
      <c r="E155" s="239">
        <v>62.24</v>
      </c>
      <c r="F155" s="240"/>
      <c r="G155" s="241">
        <f>ROUND(E155*F155,2)</f>
        <v>0</v>
      </c>
      <c r="H155" s="240"/>
      <c r="I155" s="241">
        <f>ROUND(E155*H155,2)</f>
        <v>0</v>
      </c>
      <c r="J155" s="240"/>
      <c r="K155" s="241">
        <f>ROUND(E155*J155,2)</f>
        <v>0</v>
      </c>
      <c r="L155" s="241">
        <v>21</v>
      </c>
      <c r="M155" s="241">
        <f>G155*(1+L155/100)</f>
        <v>0</v>
      </c>
      <c r="N155" s="239">
        <v>3.0000000000000001E-3</v>
      </c>
      <c r="O155" s="239">
        <f>ROUND(E155*N155,2)</f>
        <v>0.19</v>
      </c>
      <c r="P155" s="239">
        <v>0</v>
      </c>
      <c r="Q155" s="239">
        <f>ROUND(E155*P155,2)</f>
        <v>0</v>
      </c>
      <c r="R155" s="241" t="s">
        <v>419</v>
      </c>
      <c r="S155" s="241" t="s">
        <v>242</v>
      </c>
      <c r="T155" s="242" t="s">
        <v>242</v>
      </c>
      <c r="U155" s="221">
        <v>0</v>
      </c>
      <c r="V155" s="221">
        <f>ROUND(E155*U155,2)</f>
        <v>0</v>
      </c>
      <c r="W155" s="221"/>
      <c r="X155" s="221" t="s">
        <v>185</v>
      </c>
      <c r="Y155" s="221" t="s">
        <v>186</v>
      </c>
      <c r="Z155" s="210"/>
      <c r="AA155" s="210"/>
      <c r="AB155" s="210"/>
      <c r="AC155" s="210"/>
      <c r="AD155" s="210"/>
      <c r="AE155" s="210"/>
      <c r="AF155" s="210"/>
      <c r="AG155" s="210" t="s">
        <v>353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17"/>
      <c r="B156" s="218"/>
      <c r="C156" s="248" t="s">
        <v>422</v>
      </c>
      <c r="D156" s="243"/>
      <c r="E156" s="243"/>
      <c r="F156" s="243"/>
      <c r="G156" s="243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189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0" t="s">
        <v>258</v>
      </c>
      <c r="D157" s="226"/>
      <c r="E157" s="227">
        <v>62.24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194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33.75" outlineLevel="1" x14ac:dyDescent="0.2">
      <c r="A158" s="236">
        <v>53</v>
      </c>
      <c r="B158" s="237" t="s">
        <v>423</v>
      </c>
      <c r="C158" s="247" t="s">
        <v>424</v>
      </c>
      <c r="D158" s="238" t="s">
        <v>247</v>
      </c>
      <c r="E158" s="239">
        <v>62.24</v>
      </c>
      <c r="F158" s="240"/>
      <c r="G158" s="241">
        <f>ROUND(E158*F158,2)</f>
        <v>0</v>
      </c>
      <c r="H158" s="240"/>
      <c r="I158" s="241">
        <f>ROUND(E158*H158,2)</f>
        <v>0</v>
      </c>
      <c r="J158" s="240"/>
      <c r="K158" s="241">
        <f>ROUND(E158*J158,2)</f>
        <v>0</v>
      </c>
      <c r="L158" s="241">
        <v>21</v>
      </c>
      <c r="M158" s="241">
        <f>G158*(1+L158/100)</f>
        <v>0</v>
      </c>
      <c r="N158" s="239">
        <v>3.0000000000000001E-3</v>
      </c>
      <c r="O158" s="239">
        <f>ROUND(E158*N158,2)</f>
        <v>0.19</v>
      </c>
      <c r="P158" s="239">
        <v>0</v>
      </c>
      <c r="Q158" s="239">
        <f>ROUND(E158*P158,2)</f>
        <v>0</v>
      </c>
      <c r="R158" s="241" t="s">
        <v>419</v>
      </c>
      <c r="S158" s="241" t="s">
        <v>242</v>
      </c>
      <c r="T158" s="242" t="s">
        <v>242</v>
      </c>
      <c r="U158" s="221">
        <v>0</v>
      </c>
      <c r="V158" s="221">
        <f>ROUND(E158*U158,2)</f>
        <v>0</v>
      </c>
      <c r="W158" s="221"/>
      <c r="X158" s="221" t="s">
        <v>185</v>
      </c>
      <c r="Y158" s="221" t="s">
        <v>186</v>
      </c>
      <c r="Z158" s="210"/>
      <c r="AA158" s="210"/>
      <c r="AB158" s="210"/>
      <c r="AC158" s="210"/>
      <c r="AD158" s="210"/>
      <c r="AE158" s="210"/>
      <c r="AF158" s="210"/>
      <c r="AG158" s="210" t="s">
        <v>353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17"/>
      <c r="B159" s="218"/>
      <c r="C159" s="250" t="s">
        <v>258</v>
      </c>
      <c r="D159" s="226"/>
      <c r="E159" s="227">
        <v>62.24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194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17">
        <v>54</v>
      </c>
      <c r="B160" s="218" t="s">
        <v>425</v>
      </c>
      <c r="C160" s="266" t="s">
        <v>426</v>
      </c>
      <c r="D160" s="219" t="s">
        <v>0</v>
      </c>
      <c r="E160" s="256"/>
      <c r="F160" s="222"/>
      <c r="G160" s="221">
        <f>ROUND(E160*F160,2)</f>
        <v>0</v>
      </c>
      <c r="H160" s="222"/>
      <c r="I160" s="221">
        <f>ROUND(E160*H160,2)</f>
        <v>0</v>
      </c>
      <c r="J160" s="222"/>
      <c r="K160" s="221">
        <f>ROUND(E160*J160,2)</f>
        <v>0</v>
      </c>
      <c r="L160" s="221">
        <v>21</v>
      </c>
      <c r="M160" s="221">
        <f>G160*(1+L160/100)</f>
        <v>0</v>
      </c>
      <c r="N160" s="220">
        <v>0</v>
      </c>
      <c r="O160" s="220">
        <f>ROUND(E160*N160,2)</f>
        <v>0</v>
      </c>
      <c r="P160" s="220">
        <v>0</v>
      </c>
      <c r="Q160" s="220">
        <f>ROUND(E160*P160,2)</f>
        <v>0</v>
      </c>
      <c r="R160" s="221" t="s">
        <v>419</v>
      </c>
      <c r="S160" s="221" t="s">
        <v>242</v>
      </c>
      <c r="T160" s="221" t="s">
        <v>248</v>
      </c>
      <c r="U160" s="221">
        <v>0</v>
      </c>
      <c r="V160" s="221">
        <f>ROUND(E160*U160,2)</f>
        <v>0</v>
      </c>
      <c r="W160" s="221"/>
      <c r="X160" s="221" t="s">
        <v>347</v>
      </c>
      <c r="Y160" s="221" t="s">
        <v>186</v>
      </c>
      <c r="Z160" s="210"/>
      <c r="AA160" s="210"/>
      <c r="AB160" s="210"/>
      <c r="AC160" s="210"/>
      <c r="AD160" s="210"/>
      <c r="AE160" s="210"/>
      <c r="AF160" s="210"/>
      <c r="AG160" s="210" t="s">
        <v>357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17"/>
      <c r="B161" s="218"/>
      <c r="C161" s="267" t="s">
        <v>358</v>
      </c>
      <c r="D161" s="257"/>
      <c r="E161" s="257"/>
      <c r="F161" s="257"/>
      <c r="G161" s="257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250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x14ac:dyDescent="0.2">
      <c r="A162" s="229" t="s">
        <v>178</v>
      </c>
      <c r="B162" s="230" t="s">
        <v>134</v>
      </c>
      <c r="C162" s="246" t="s">
        <v>135</v>
      </c>
      <c r="D162" s="231"/>
      <c r="E162" s="232"/>
      <c r="F162" s="233"/>
      <c r="G162" s="233">
        <f>SUMIF(AG163:AG182,"&lt;&gt;NOR",G163:G182)</f>
        <v>0</v>
      </c>
      <c r="H162" s="233"/>
      <c r="I162" s="233">
        <f>SUM(I163:I182)</f>
        <v>0</v>
      </c>
      <c r="J162" s="233"/>
      <c r="K162" s="233">
        <f>SUM(K163:K182)</f>
        <v>0</v>
      </c>
      <c r="L162" s="233"/>
      <c r="M162" s="233">
        <f>SUM(M163:M182)</f>
        <v>0</v>
      </c>
      <c r="N162" s="232"/>
      <c r="O162" s="232">
        <f>SUM(O163:O182)</f>
        <v>0.08</v>
      </c>
      <c r="P162" s="232"/>
      <c r="Q162" s="232">
        <f>SUM(Q163:Q182)</f>
        <v>0</v>
      </c>
      <c r="R162" s="233"/>
      <c r="S162" s="233"/>
      <c r="T162" s="234"/>
      <c r="U162" s="228"/>
      <c r="V162" s="228">
        <f>SUM(V163:V182)</f>
        <v>0</v>
      </c>
      <c r="W162" s="228"/>
      <c r="X162" s="228"/>
      <c r="Y162" s="228"/>
      <c r="AG162" t="s">
        <v>179</v>
      </c>
    </row>
    <row r="163" spans="1:60" outlineLevel="1" x14ac:dyDescent="0.2">
      <c r="A163" s="236">
        <v>55</v>
      </c>
      <c r="B163" s="237" t="s">
        <v>427</v>
      </c>
      <c r="C163" s="247" t="s">
        <v>428</v>
      </c>
      <c r="D163" s="238" t="s">
        <v>247</v>
      </c>
      <c r="E163" s="239">
        <v>4</v>
      </c>
      <c r="F163" s="240"/>
      <c r="G163" s="241">
        <f>ROUND(E163*F163,2)</f>
        <v>0</v>
      </c>
      <c r="H163" s="240"/>
      <c r="I163" s="241">
        <f>ROUND(E163*H163,2)</f>
        <v>0</v>
      </c>
      <c r="J163" s="240"/>
      <c r="K163" s="241">
        <f>ROUND(E163*J163,2)</f>
        <v>0</v>
      </c>
      <c r="L163" s="241">
        <v>21</v>
      </c>
      <c r="M163" s="241">
        <f>G163*(1+L163/100)</f>
        <v>0</v>
      </c>
      <c r="N163" s="239">
        <v>2.1000000000000001E-4</v>
      </c>
      <c r="O163" s="239">
        <f>ROUND(E163*N163,2)</f>
        <v>0</v>
      </c>
      <c r="P163" s="239">
        <v>0</v>
      </c>
      <c r="Q163" s="239">
        <f>ROUND(E163*P163,2)</f>
        <v>0</v>
      </c>
      <c r="R163" s="241" t="s">
        <v>429</v>
      </c>
      <c r="S163" s="241" t="s">
        <v>242</v>
      </c>
      <c r="T163" s="242" t="s">
        <v>242</v>
      </c>
      <c r="U163" s="221">
        <v>0</v>
      </c>
      <c r="V163" s="221">
        <f>ROUND(E163*U163,2)</f>
        <v>0</v>
      </c>
      <c r="W163" s="221"/>
      <c r="X163" s="221" t="s">
        <v>185</v>
      </c>
      <c r="Y163" s="221" t="s">
        <v>186</v>
      </c>
      <c r="Z163" s="210"/>
      <c r="AA163" s="210"/>
      <c r="AB163" s="210"/>
      <c r="AC163" s="210"/>
      <c r="AD163" s="210"/>
      <c r="AE163" s="210"/>
      <c r="AF163" s="210"/>
      <c r="AG163" s="210" t="s">
        <v>353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">
      <c r="A164" s="217"/>
      <c r="B164" s="218"/>
      <c r="C164" s="250" t="s">
        <v>430</v>
      </c>
      <c r="D164" s="226"/>
      <c r="E164" s="227">
        <v>4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194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ht="22.5" outlineLevel="1" x14ac:dyDescent="0.2">
      <c r="A165" s="258">
        <v>56</v>
      </c>
      <c r="B165" s="259" t="s">
        <v>431</v>
      </c>
      <c r="C165" s="268" t="s">
        <v>432</v>
      </c>
      <c r="D165" s="260" t="s">
        <v>310</v>
      </c>
      <c r="E165" s="261">
        <v>2</v>
      </c>
      <c r="F165" s="262"/>
      <c r="G165" s="263">
        <f>ROUND(E165*F165,2)</f>
        <v>0</v>
      </c>
      <c r="H165" s="262"/>
      <c r="I165" s="263">
        <f>ROUND(E165*H165,2)</f>
        <v>0</v>
      </c>
      <c r="J165" s="262"/>
      <c r="K165" s="263">
        <f>ROUND(E165*J165,2)</f>
        <v>0</v>
      </c>
      <c r="L165" s="263">
        <v>21</v>
      </c>
      <c r="M165" s="263">
        <f>G165*(1+L165/100)</f>
        <v>0</v>
      </c>
      <c r="N165" s="261">
        <v>0</v>
      </c>
      <c r="O165" s="261">
        <f>ROUND(E165*N165,2)</f>
        <v>0</v>
      </c>
      <c r="P165" s="261">
        <v>0</v>
      </c>
      <c r="Q165" s="261">
        <f>ROUND(E165*P165,2)</f>
        <v>0</v>
      </c>
      <c r="R165" s="263" t="s">
        <v>429</v>
      </c>
      <c r="S165" s="263" t="s">
        <v>242</v>
      </c>
      <c r="T165" s="264" t="s">
        <v>242</v>
      </c>
      <c r="U165" s="221">
        <v>0</v>
      </c>
      <c r="V165" s="221">
        <f>ROUND(E165*U165,2)</f>
        <v>0</v>
      </c>
      <c r="W165" s="221"/>
      <c r="X165" s="221" t="s">
        <v>185</v>
      </c>
      <c r="Y165" s="221" t="s">
        <v>186</v>
      </c>
      <c r="Z165" s="210"/>
      <c r="AA165" s="210"/>
      <c r="AB165" s="210"/>
      <c r="AC165" s="210"/>
      <c r="AD165" s="210"/>
      <c r="AE165" s="210"/>
      <c r="AF165" s="210"/>
      <c r="AG165" s="210" t="s">
        <v>353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58">
        <v>57</v>
      </c>
      <c r="B166" s="259" t="s">
        <v>433</v>
      </c>
      <c r="C166" s="268" t="s">
        <v>434</v>
      </c>
      <c r="D166" s="260" t="s">
        <v>310</v>
      </c>
      <c r="E166" s="261">
        <v>2</v>
      </c>
      <c r="F166" s="262"/>
      <c r="G166" s="263">
        <f>ROUND(E166*F166,2)</f>
        <v>0</v>
      </c>
      <c r="H166" s="262"/>
      <c r="I166" s="263">
        <f>ROUND(E166*H166,2)</f>
        <v>0</v>
      </c>
      <c r="J166" s="262"/>
      <c r="K166" s="263">
        <f>ROUND(E166*J166,2)</f>
        <v>0</v>
      </c>
      <c r="L166" s="263">
        <v>21</v>
      </c>
      <c r="M166" s="263">
        <f>G166*(1+L166/100)</f>
        <v>0</v>
      </c>
      <c r="N166" s="261">
        <v>0</v>
      </c>
      <c r="O166" s="261">
        <f>ROUND(E166*N166,2)</f>
        <v>0</v>
      </c>
      <c r="P166" s="261">
        <v>0</v>
      </c>
      <c r="Q166" s="261">
        <f>ROUND(E166*P166,2)</f>
        <v>0</v>
      </c>
      <c r="R166" s="263" t="s">
        <v>429</v>
      </c>
      <c r="S166" s="263" t="s">
        <v>242</v>
      </c>
      <c r="T166" s="264" t="s">
        <v>242</v>
      </c>
      <c r="U166" s="221">
        <v>0</v>
      </c>
      <c r="V166" s="221">
        <f>ROUND(E166*U166,2)</f>
        <v>0</v>
      </c>
      <c r="W166" s="221"/>
      <c r="X166" s="221" t="s">
        <v>185</v>
      </c>
      <c r="Y166" s="221" t="s">
        <v>186</v>
      </c>
      <c r="Z166" s="210"/>
      <c r="AA166" s="210"/>
      <c r="AB166" s="210"/>
      <c r="AC166" s="210"/>
      <c r="AD166" s="210"/>
      <c r="AE166" s="210"/>
      <c r="AF166" s="210"/>
      <c r="AG166" s="210" t="s">
        <v>353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22.5" outlineLevel="1" x14ac:dyDescent="0.2">
      <c r="A167" s="236">
        <v>58</v>
      </c>
      <c r="B167" s="237" t="s">
        <v>435</v>
      </c>
      <c r="C167" s="247" t="s">
        <v>436</v>
      </c>
      <c r="D167" s="238" t="s">
        <v>247</v>
      </c>
      <c r="E167" s="239">
        <v>4</v>
      </c>
      <c r="F167" s="240"/>
      <c r="G167" s="241">
        <f>ROUND(E167*F167,2)</f>
        <v>0</v>
      </c>
      <c r="H167" s="240"/>
      <c r="I167" s="241">
        <f>ROUND(E167*H167,2)</f>
        <v>0</v>
      </c>
      <c r="J167" s="240"/>
      <c r="K167" s="241">
        <f>ROUND(E167*J167,2)</f>
        <v>0</v>
      </c>
      <c r="L167" s="241">
        <v>21</v>
      </c>
      <c r="M167" s="241">
        <f>G167*(1+L167/100)</f>
        <v>0</v>
      </c>
      <c r="N167" s="239">
        <v>4.9699999999999996E-3</v>
      </c>
      <c r="O167" s="239">
        <f>ROUND(E167*N167,2)</f>
        <v>0.02</v>
      </c>
      <c r="P167" s="239">
        <v>0</v>
      </c>
      <c r="Q167" s="239">
        <f>ROUND(E167*P167,2)</f>
        <v>0</v>
      </c>
      <c r="R167" s="241" t="s">
        <v>429</v>
      </c>
      <c r="S167" s="241" t="s">
        <v>242</v>
      </c>
      <c r="T167" s="242" t="s">
        <v>242</v>
      </c>
      <c r="U167" s="221">
        <v>0</v>
      </c>
      <c r="V167" s="221">
        <f>ROUND(E167*U167,2)</f>
        <v>0</v>
      </c>
      <c r="W167" s="221"/>
      <c r="X167" s="221" t="s">
        <v>185</v>
      </c>
      <c r="Y167" s="221" t="s">
        <v>186</v>
      </c>
      <c r="Z167" s="210"/>
      <c r="AA167" s="210"/>
      <c r="AB167" s="210"/>
      <c r="AC167" s="210"/>
      <c r="AD167" s="210"/>
      <c r="AE167" s="210"/>
      <c r="AF167" s="210"/>
      <c r="AG167" s="210" t="s">
        <v>206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50" t="s">
        <v>430</v>
      </c>
      <c r="D168" s="226"/>
      <c r="E168" s="227">
        <v>4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194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1" x14ac:dyDescent="0.2">
      <c r="A169" s="236">
        <v>59</v>
      </c>
      <c r="B169" s="237" t="s">
        <v>437</v>
      </c>
      <c r="C169" s="247" t="s">
        <v>438</v>
      </c>
      <c r="D169" s="238" t="s">
        <v>247</v>
      </c>
      <c r="E169" s="239">
        <v>4</v>
      </c>
      <c r="F169" s="240"/>
      <c r="G169" s="241">
        <f>ROUND(E169*F169,2)</f>
        <v>0</v>
      </c>
      <c r="H169" s="240"/>
      <c r="I169" s="241">
        <f>ROUND(E169*H169,2)</f>
        <v>0</v>
      </c>
      <c r="J169" s="240"/>
      <c r="K169" s="241">
        <f>ROUND(E169*J169,2)</f>
        <v>0</v>
      </c>
      <c r="L169" s="241">
        <v>21</v>
      </c>
      <c r="M169" s="241">
        <f>G169*(1+L169/100)</f>
        <v>0</v>
      </c>
      <c r="N169" s="239">
        <v>4.0000000000000002E-4</v>
      </c>
      <c r="O169" s="239">
        <f>ROUND(E169*N169,2)</f>
        <v>0</v>
      </c>
      <c r="P169" s="239">
        <v>0</v>
      </c>
      <c r="Q169" s="239">
        <f>ROUND(E169*P169,2)</f>
        <v>0</v>
      </c>
      <c r="R169" s="241" t="s">
        <v>429</v>
      </c>
      <c r="S169" s="241" t="s">
        <v>242</v>
      </c>
      <c r="T169" s="242" t="s">
        <v>242</v>
      </c>
      <c r="U169" s="221">
        <v>0</v>
      </c>
      <c r="V169" s="221">
        <f>ROUND(E169*U169,2)</f>
        <v>0</v>
      </c>
      <c r="W169" s="221"/>
      <c r="X169" s="221" t="s">
        <v>185</v>
      </c>
      <c r="Y169" s="221" t="s">
        <v>186</v>
      </c>
      <c r="Z169" s="210"/>
      <c r="AA169" s="210"/>
      <c r="AB169" s="210"/>
      <c r="AC169" s="210"/>
      <c r="AD169" s="210"/>
      <c r="AE169" s="210"/>
      <c r="AF169" s="210"/>
      <c r="AG169" s="210" t="s">
        <v>353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">
      <c r="A170" s="217"/>
      <c r="B170" s="218"/>
      <c r="C170" s="248" t="s">
        <v>439</v>
      </c>
      <c r="D170" s="243"/>
      <c r="E170" s="243"/>
      <c r="F170" s="243"/>
      <c r="G170" s="243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189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50" t="s">
        <v>430</v>
      </c>
      <c r="D171" s="226"/>
      <c r="E171" s="227">
        <v>4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194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33.75" outlineLevel="1" x14ac:dyDescent="0.2">
      <c r="A172" s="236">
        <v>60</v>
      </c>
      <c r="B172" s="237" t="s">
        <v>440</v>
      </c>
      <c r="C172" s="247" t="s">
        <v>441</v>
      </c>
      <c r="D172" s="238" t="s">
        <v>247</v>
      </c>
      <c r="E172" s="239">
        <v>4</v>
      </c>
      <c r="F172" s="240"/>
      <c r="G172" s="241">
        <f>ROUND(E172*F172,2)</f>
        <v>0</v>
      </c>
      <c r="H172" s="240"/>
      <c r="I172" s="241">
        <f>ROUND(E172*H172,2)</f>
        <v>0</v>
      </c>
      <c r="J172" s="240"/>
      <c r="K172" s="241">
        <f>ROUND(E172*J172,2)</f>
        <v>0</v>
      </c>
      <c r="L172" s="241">
        <v>21</v>
      </c>
      <c r="M172" s="241">
        <f>G172*(1+L172/100)</f>
        <v>0</v>
      </c>
      <c r="N172" s="239">
        <v>0</v>
      </c>
      <c r="O172" s="239">
        <f>ROUND(E172*N172,2)</f>
        <v>0</v>
      </c>
      <c r="P172" s="239">
        <v>0</v>
      </c>
      <c r="Q172" s="239">
        <f>ROUND(E172*P172,2)</f>
        <v>0</v>
      </c>
      <c r="R172" s="241" t="s">
        <v>429</v>
      </c>
      <c r="S172" s="241" t="s">
        <v>242</v>
      </c>
      <c r="T172" s="242" t="s">
        <v>242</v>
      </c>
      <c r="U172" s="221">
        <v>0</v>
      </c>
      <c r="V172" s="221">
        <f>ROUND(E172*U172,2)</f>
        <v>0</v>
      </c>
      <c r="W172" s="221"/>
      <c r="X172" s="221" t="s">
        <v>185</v>
      </c>
      <c r="Y172" s="221" t="s">
        <v>186</v>
      </c>
      <c r="Z172" s="210"/>
      <c r="AA172" s="210"/>
      <c r="AB172" s="210"/>
      <c r="AC172" s="210"/>
      <c r="AD172" s="210"/>
      <c r="AE172" s="210"/>
      <c r="AF172" s="210"/>
      <c r="AG172" s="210" t="s">
        <v>353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50" t="s">
        <v>430</v>
      </c>
      <c r="D173" s="226"/>
      <c r="E173" s="227">
        <v>4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194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36">
        <v>61</v>
      </c>
      <c r="B174" s="237" t="s">
        <v>442</v>
      </c>
      <c r="C174" s="247" t="s">
        <v>443</v>
      </c>
      <c r="D174" s="238" t="s">
        <v>270</v>
      </c>
      <c r="E174" s="239">
        <v>6</v>
      </c>
      <c r="F174" s="240"/>
      <c r="G174" s="241">
        <f>ROUND(E174*F174,2)</f>
        <v>0</v>
      </c>
      <c r="H174" s="240"/>
      <c r="I174" s="241">
        <f>ROUND(E174*H174,2)</f>
        <v>0</v>
      </c>
      <c r="J174" s="240"/>
      <c r="K174" s="241">
        <f>ROUND(E174*J174,2)</f>
        <v>0</v>
      </c>
      <c r="L174" s="241">
        <v>21</v>
      </c>
      <c r="M174" s="241">
        <f>G174*(1+L174/100)</f>
        <v>0</v>
      </c>
      <c r="N174" s="239">
        <v>0</v>
      </c>
      <c r="O174" s="239">
        <f>ROUND(E174*N174,2)</f>
        <v>0</v>
      </c>
      <c r="P174" s="239">
        <v>0</v>
      </c>
      <c r="Q174" s="239">
        <f>ROUND(E174*P174,2)</f>
        <v>0</v>
      </c>
      <c r="R174" s="241" t="s">
        <v>429</v>
      </c>
      <c r="S174" s="241" t="s">
        <v>242</v>
      </c>
      <c r="T174" s="242" t="s">
        <v>242</v>
      </c>
      <c r="U174" s="221">
        <v>0</v>
      </c>
      <c r="V174" s="221">
        <f>ROUND(E174*U174,2)</f>
        <v>0</v>
      </c>
      <c r="W174" s="221"/>
      <c r="X174" s="221" t="s">
        <v>185</v>
      </c>
      <c r="Y174" s="221" t="s">
        <v>186</v>
      </c>
      <c r="Z174" s="210"/>
      <c r="AA174" s="210"/>
      <c r="AB174" s="210"/>
      <c r="AC174" s="210"/>
      <c r="AD174" s="210"/>
      <c r="AE174" s="210"/>
      <c r="AF174" s="210"/>
      <c r="AG174" s="210" t="s">
        <v>353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48" t="s">
        <v>444</v>
      </c>
      <c r="D175" s="243"/>
      <c r="E175" s="243"/>
      <c r="F175" s="243"/>
      <c r="G175" s="243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189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17"/>
      <c r="B176" s="218"/>
      <c r="C176" s="250" t="s">
        <v>445</v>
      </c>
      <c r="D176" s="226"/>
      <c r="E176" s="227">
        <v>6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194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6">
        <v>62</v>
      </c>
      <c r="B177" s="237" t="s">
        <v>446</v>
      </c>
      <c r="C177" s="247" t="s">
        <v>447</v>
      </c>
      <c r="D177" s="238" t="s">
        <v>270</v>
      </c>
      <c r="E177" s="239">
        <v>6.3</v>
      </c>
      <c r="F177" s="240"/>
      <c r="G177" s="241">
        <f>ROUND(E177*F177,2)</f>
        <v>0</v>
      </c>
      <c r="H177" s="240"/>
      <c r="I177" s="241">
        <f>ROUND(E177*H177,2)</f>
        <v>0</v>
      </c>
      <c r="J177" s="240"/>
      <c r="K177" s="241">
        <f>ROUND(E177*J177,2)</f>
        <v>0</v>
      </c>
      <c r="L177" s="241">
        <v>21</v>
      </c>
      <c r="M177" s="241">
        <f>G177*(1+L177/100)</f>
        <v>0</v>
      </c>
      <c r="N177" s="239">
        <v>2.2000000000000001E-4</v>
      </c>
      <c r="O177" s="239">
        <f>ROUND(E177*N177,2)</f>
        <v>0</v>
      </c>
      <c r="P177" s="239">
        <v>0</v>
      </c>
      <c r="Q177" s="239">
        <f>ROUND(E177*P177,2)</f>
        <v>0</v>
      </c>
      <c r="R177" s="241"/>
      <c r="S177" s="241" t="s">
        <v>183</v>
      </c>
      <c r="T177" s="242" t="s">
        <v>184</v>
      </c>
      <c r="U177" s="221">
        <v>0</v>
      </c>
      <c r="V177" s="221">
        <f>ROUND(E177*U177,2)</f>
        <v>0</v>
      </c>
      <c r="W177" s="221"/>
      <c r="X177" s="221" t="s">
        <v>366</v>
      </c>
      <c r="Y177" s="221" t="s">
        <v>186</v>
      </c>
      <c r="Z177" s="210"/>
      <c r="AA177" s="210"/>
      <c r="AB177" s="210"/>
      <c r="AC177" s="210"/>
      <c r="AD177" s="210"/>
      <c r="AE177" s="210"/>
      <c r="AF177" s="210"/>
      <c r="AG177" s="210" t="s">
        <v>367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0" t="s">
        <v>448</v>
      </c>
      <c r="D178" s="226"/>
      <c r="E178" s="227">
        <v>6.3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194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ht="22.5" outlineLevel="1" x14ac:dyDescent="0.2">
      <c r="A179" s="236">
        <v>63</v>
      </c>
      <c r="B179" s="237" t="s">
        <v>449</v>
      </c>
      <c r="C179" s="247" t="s">
        <v>450</v>
      </c>
      <c r="D179" s="238" t="s">
        <v>247</v>
      </c>
      <c r="E179" s="239">
        <v>4.4000000000000004</v>
      </c>
      <c r="F179" s="240"/>
      <c r="G179" s="241">
        <f>ROUND(E179*F179,2)</f>
        <v>0</v>
      </c>
      <c r="H179" s="240"/>
      <c r="I179" s="241">
        <f>ROUND(E179*H179,2)</f>
        <v>0</v>
      </c>
      <c r="J179" s="240"/>
      <c r="K179" s="241">
        <f>ROUND(E179*J179,2)</f>
        <v>0</v>
      </c>
      <c r="L179" s="241">
        <v>21</v>
      </c>
      <c r="M179" s="241">
        <f>G179*(1+L179/100)</f>
        <v>0</v>
      </c>
      <c r="N179" s="239">
        <v>1.3599999999999999E-2</v>
      </c>
      <c r="O179" s="239">
        <f>ROUND(E179*N179,2)</f>
        <v>0.06</v>
      </c>
      <c r="P179" s="239">
        <v>0</v>
      </c>
      <c r="Q179" s="239">
        <f>ROUND(E179*P179,2)</f>
        <v>0</v>
      </c>
      <c r="R179" s="241" t="s">
        <v>407</v>
      </c>
      <c r="S179" s="241" t="s">
        <v>242</v>
      </c>
      <c r="T179" s="242" t="s">
        <v>242</v>
      </c>
      <c r="U179" s="221">
        <v>0</v>
      </c>
      <c r="V179" s="221">
        <f>ROUND(E179*U179,2)</f>
        <v>0</v>
      </c>
      <c r="W179" s="221"/>
      <c r="X179" s="221" t="s">
        <v>366</v>
      </c>
      <c r="Y179" s="221" t="s">
        <v>186</v>
      </c>
      <c r="Z179" s="210"/>
      <c r="AA179" s="210"/>
      <c r="AB179" s="210"/>
      <c r="AC179" s="210"/>
      <c r="AD179" s="210"/>
      <c r="AE179" s="210"/>
      <c r="AF179" s="210"/>
      <c r="AG179" s="210" t="s">
        <v>367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48" t="s">
        <v>451</v>
      </c>
      <c r="D180" s="243"/>
      <c r="E180" s="243"/>
      <c r="F180" s="243"/>
      <c r="G180" s="243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189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17"/>
      <c r="B181" s="218"/>
      <c r="C181" s="250" t="s">
        <v>452</v>
      </c>
      <c r="D181" s="226"/>
      <c r="E181" s="227">
        <v>4.4000000000000004</v>
      </c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194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17">
        <v>64</v>
      </c>
      <c r="B182" s="218" t="s">
        <v>453</v>
      </c>
      <c r="C182" s="266" t="s">
        <v>454</v>
      </c>
      <c r="D182" s="219" t="s">
        <v>0</v>
      </c>
      <c r="E182" s="256"/>
      <c r="F182" s="222"/>
      <c r="G182" s="221">
        <f>ROUND(E182*F182,2)</f>
        <v>0</v>
      </c>
      <c r="H182" s="222"/>
      <c r="I182" s="221">
        <f>ROUND(E182*H182,2)</f>
        <v>0</v>
      </c>
      <c r="J182" s="222"/>
      <c r="K182" s="221">
        <f>ROUND(E182*J182,2)</f>
        <v>0</v>
      </c>
      <c r="L182" s="221">
        <v>21</v>
      </c>
      <c r="M182" s="221">
        <f>G182*(1+L182/100)</f>
        <v>0</v>
      </c>
      <c r="N182" s="220">
        <v>0</v>
      </c>
      <c r="O182" s="220">
        <f>ROUND(E182*N182,2)</f>
        <v>0</v>
      </c>
      <c r="P182" s="220">
        <v>0</v>
      </c>
      <c r="Q182" s="220">
        <f>ROUND(E182*P182,2)</f>
        <v>0</v>
      </c>
      <c r="R182" s="221" t="s">
        <v>429</v>
      </c>
      <c r="S182" s="221" t="s">
        <v>242</v>
      </c>
      <c r="T182" s="221" t="s">
        <v>248</v>
      </c>
      <c r="U182" s="221">
        <v>0</v>
      </c>
      <c r="V182" s="221">
        <f>ROUND(E182*U182,2)</f>
        <v>0</v>
      </c>
      <c r="W182" s="221"/>
      <c r="X182" s="221" t="s">
        <v>347</v>
      </c>
      <c r="Y182" s="221" t="s">
        <v>186</v>
      </c>
      <c r="Z182" s="210"/>
      <c r="AA182" s="210"/>
      <c r="AB182" s="210"/>
      <c r="AC182" s="210"/>
      <c r="AD182" s="210"/>
      <c r="AE182" s="210"/>
      <c r="AF182" s="210"/>
      <c r="AG182" s="210" t="s">
        <v>357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29" t="s">
        <v>178</v>
      </c>
      <c r="B183" s="230" t="s">
        <v>136</v>
      </c>
      <c r="C183" s="246" t="s">
        <v>137</v>
      </c>
      <c r="D183" s="231"/>
      <c r="E183" s="232"/>
      <c r="F183" s="233"/>
      <c r="G183" s="233">
        <f>SUMIF(AG184:AG196,"&lt;&gt;NOR",G184:G196)</f>
        <v>0</v>
      </c>
      <c r="H183" s="233"/>
      <c r="I183" s="233">
        <f>SUM(I184:I196)</f>
        <v>0</v>
      </c>
      <c r="J183" s="233"/>
      <c r="K183" s="233">
        <f>SUM(K184:K196)</f>
        <v>0</v>
      </c>
      <c r="L183" s="233"/>
      <c r="M183" s="233">
        <f>SUM(M184:M196)</f>
        <v>0</v>
      </c>
      <c r="N183" s="232"/>
      <c r="O183" s="232">
        <f>SUM(O184:O196)</f>
        <v>0.08</v>
      </c>
      <c r="P183" s="232"/>
      <c r="Q183" s="232">
        <f>SUM(Q184:Q196)</f>
        <v>0</v>
      </c>
      <c r="R183" s="233"/>
      <c r="S183" s="233"/>
      <c r="T183" s="234"/>
      <c r="U183" s="228"/>
      <c r="V183" s="228">
        <f>SUM(V184:V196)</f>
        <v>0</v>
      </c>
      <c r="W183" s="228"/>
      <c r="X183" s="228"/>
      <c r="Y183" s="228"/>
      <c r="AG183" t="s">
        <v>179</v>
      </c>
    </row>
    <row r="184" spans="1:60" outlineLevel="1" x14ac:dyDescent="0.2">
      <c r="A184" s="236">
        <v>65</v>
      </c>
      <c r="B184" s="237" t="s">
        <v>455</v>
      </c>
      <c r="C184" s="247" t="s">
        <v>456</v>
      </c>
      <c r="D184" s="238" t="s">
        <v>247</v>
      </c>
      <c r="E184" s="239">
        <v>204.006</v>
      </c>
      <c r="F184" s="240"/>
      <c r="G184" s="241">
        <f>ROUND(E184*F184,2)</f>
        <v>0</v>
      </c>
      <c r="H184" s="240"/>
      <c r="I184" s="241">
        <f>ROUND(E184*H184,2)</f>
        <v>0</v>
      </c>
      <c r="J184" s="240"/>
      <c r="K184" s="241">
        <f>ROUND(E184*J184,2)</f>
        <v>0</v>
      </c>
      <c r="L184" s="241">
        <v>21</v>
      </c>
      <c r="M184" s="241">
        <f>G184*(1+L184/100)</f>
        <v>0</v>
      </c>
      <c r="N184" s="239">
        <v>0</v>
      </c>
      <c r="O184" s="239">
        <f>ROUND(E184*N184,2)</f>
        <v>0</v>
      </c>
      <c r="P184" s="239">
        <v>0</v>
      </c>
      <c r="Q184" s="239">
        <f>ROUND(E184*P184,2)</f>
        <v>0</v>
      </c>
      <c r="R184" s="241" t="s">
        <v>457</v>
      </c>
      <c r="S184" s="241" t="s">
        <v>242</v>
      </c>
      <c r="T184" s="242" t="s">
        <v>242</v>
      </c>
      <c r="U184" s="221">
        <v>0</v>
      </c>
      <c r="V184" s="221">
        <f>ROUND(E184*U184,2)</f>
        <v>0</v>
      </c>
      <c r="W184" s="221"/>
      <c r="X184" s="221" t="s">
        <v>185</v>
      </c>
      <c r="Y184" s="221" t="s">
        <v>186</v>
      </c>
      <c r="Z184" s="210"/>
      <c r="AA184" s="210"/>
      <c r="AB184" s="210"/>
      <c r="AC184" s="210"/>
      <c r="AD184" s="210"/>
      <c r="AE184" s="210"/>
      <c r="AF184" s="210"/>
      <c r="AG184" s="210" t="s">
        <v>353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50" t="s">
        <v>266</v>
      </c>
      <c r="D185" s="226"/>
      <c r="E185" s="227">
        <v>174.006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194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17"/>
      <c r="B186" s="218"/>
      <c r="C186" s="250" t="s">
        <v>267</v>
      </c>
      <c r="D186" s="226"/>
      <c r="E186" s="227">
        <v>30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194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36">
        <v>66</v>
      </c>
      <c r="B187" s="237" t="s">
        <v>458</v>
      </c>
      <c r="C187" s="247" t="s">
        <v>459</v>
      </c>
      <c r="D187" s="238" t="s">
        <v>247</v>
      </c>
      <c r="E187" s="239">
        <v>204.006</v>
      </c>
      <c r="F187" s="240"/>
      <c r="G187" s="241">
        <f>ROUND(E187*F187,2)</f>
        <v>0</v>
      </c>
      <c r="H187" s="240"/>
      <c r="I187" s="241">
        <f>ROUND(E187*H187,2)</f>
        <v>0</v>
      </c>
      <c r="J187" s="240"/>
      <c r="K187" s="241">
        <f>ROUND(E187*J187,2)</f>
        <v>0</v>
      </c>
      <c r="L187" s="241">
        <v>21</v>
      </c>
      <c r="M187" s="241">
        <f>G187*(1+L187/100)</f>
        <v>0</v>
      </c>
      <c r="N187" s="239">
        <v>5.0000000000000002E-5</v>
      </c>
      <c r="O187" s="239">
        <f>ROUND(E187*N187,2)</f>
        <v>0.01</v>
      </c>
      <c r="P187" s="239">
        <v>0</v>
      </c>
      <c r="Q187" s="239">
        <f>ROUND(E187*P187,2)</f>
        <v>0</v>
      </c>
      <c r="R187" s="241" t="s">
        <v>457</v>
      </c>
      <c r="S187" s="241" t="s">
        <v>242</v>
      </c>
      <c r="T187" s="242" t="s">
        <v>242</v>
      </c>
      <c r="U187" s="221">
        <v>0</v>
      </c>
      <c r="V187" s="221">
        <f>ROUND(E187*U187,2)</f>
        <v>0</v>
      </c>
      <c r="W187" s="221"/>
      <c r="X187" s="221" t="s">
        <v>185</v>
      </c>
      <c r="Y187" s="221" t="s">
        <v>186</v>
      </c>
      <c r="Z187" s="210"/>
      <c r="AA187" s="210"/>
      <c r="AB187" s="210"/>
      <c r="AC187" s="210"/>
      <c r="AD187" s="210"/>
      <c r="AE187" s="210"/>
      <c r="AF187" s="210"/>
      <c r="AG187" s="210" t="s">
        <v>353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2" x14ac:dyDescent="0.2">
      <c r="A188" s="217"/>
      <c r="B188" s="218"/>
      <c r="C188" s="250" t="s">
        <v>266</v>
      </c>
      <c r="D188" s="226"/>
      <c r="E188" s="227">
        <v>174.006</v>
      </c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194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0" t="s">
        <v>267</v>
      </c>
      <c r="D189" s="226"/>
      <c r="E189" s="227">
        <v>30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194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36">
        <v>67</v>
      </c>
      <c r="B190" s="237" t="s">
        <v>460</v>
      </c>
      <c r="C190" s="247" t="s">
        <v>461</v>
      </c>
      <c r="D190" s="238" t="s">
        <v>247</v>
      </c>
      <c r="E190" s="239">
        <v>204.006</v>
      </c>
      <c r="F190" s="240"/>
      <c r="G190" s="241">
        <f>ROUND(E190*F190,2)</f>
        <v>0</v>
      </c>
      <c r="H190" s="240"/>
      <c r="I190" s="241">
        <f>ROUND(E190*H190,2)</f>
        <v>0</v>
      </c>
      <c r="J190" s="240"/>
      <c r="K190" s="241">
        <f>ROUND(E190*J190,2)</f>
        <v>0</v>
      </c>
      <c r="L190" s="241">
        <v>21</v>
      </c>
      <c r="M190" s="241">
        <f>G190*(1+L190/100)</f>
        <v>0</v>
      </c>
      <c r="N190" s="239">
        <v>3.2000000000000003E-4</v>
      </c>
      <c r="O190" s="239">
        <f>ROUND(E190*N190,2)</f>
        <v>7.0000000000000007E-2</v>
      </c>
      <c r="P190" s="239">
        <v>0</v>
      </c>
      <c r="Q190" s="239">
        <f>ROUND(E190*P190,2)</f>
        <v>0</v>
      </c>
      <c r="R190" s="241" t="s">
        <v>457</v>
      </c>
      <c r="S190" s="241" t="s">
        <v>242</v>
      </c>
      <c r="T190" s="242" t="s">
        <v>242</v>
      </c>
      <c r="U190" s="221">
        <v>0</v>
      </c>
      <c r="V190" s="221">
        <f>ROUND(E190*U190,2)</f>
        <v>0</v>
      </c>
      <c r="W190" s="221"/>
      <c r="X190" s="221" t="s">
        <v>185</v>
      </c>
      <c r="Y190" s="221" t="s">
        <v>186</v>
      </c>
      <c r="Z190" s="210"/>
      <c r="AA190" s="210"/>
      <c r="AB190" s="210"/>
      <c r="AC190" s="210"/>
      <c r="AD190" s="210"/>
      <c r="AE190" s="210"/>
      <c r="AF190" s="210"/>
      <c r="AG190" s="210" t="s">
        <v>353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48" t="s">
        <v>462</v>
      </c>
      <c r="D191" s="243"/>
      <c r="E191" s="243"/>
      <c r="F191" s="243"/>
      <c r="G191" s="243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189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17"/>
      <c r="B192" s="218"/>
      <c r="C192" s="250" t="s">
        <v>266</v>
      </c>
      <c r="D192" s="226"/>
      <c r="E192" s="227">
        <v>174.006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194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50" t="s">
        <v>267</v>
      </c>
      <c r="D193" s="226"/>
      <c r="E193" s="227">
        <v>30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194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36">
        <v>68</v>
      </c>
      <c r="B194" s="237" t="s">
        <v>463</v>
      </c>
      <c r="C194" s="247" t="s">
        <v>464</v>
      </c>
      <c r="D194" s="238" t="s">
        <v>247</v>
      </c>
      <c r="E194" s="239">
        <v>204.006</v>
      </c>
      <c r="F194" s="240"/>
      <c r="G194" s="241">
        <f>ROUND(E194*F194,2)</f>
        <v>0</v>
      </c>
      <c r="H194" s="240"/>
      <c r="I194" s="241">
        <f>ROUND(E194*H194,2)</f>
        <v>0</v>
      </c>
      <c r="J194" s="240"/>
      <c r="K194" s="241">
        <f>ROUND(E194*J194,2)</f>
        <v>0</v>
      </c>
      <c r="L194" s="241">
        <v>21</v>
      </c>
      <c r="M194" s="241">
        <f>G194*(1+L194/100)</f>
        <v>0</v>
      </c>
      <c r="N194" s="239">
        <v>0</v>
      </c>
      <c r="O194" s="239">
        <f>ROUND(E194*N194,2)</f>
        <v>0</v>
      </c>
      <c r="P194" s="239">
        <v>0</v>
      </c>
      <c r="Q194" s="239">
        <f>ROUND(E194*P194,2)</f>
        <v>0</v>
      </c>
      <c r="R194" s="241" t="s">
        <v>457</v>
      </c>
      <c r="S194" s="241" t="s">
        <v>242</v>
      </c>
      <c r="T194" s="242" t="s">
        <v>242</v>
      </c>
      <c r="U194" s="221">
        <v>0</v>
      </c>
      <c r="V194" s="221">
        <f>ROUND(E194*U194,2)</f>
        <v>0</v>
      </c>
      <c r="W194" s="221"/>
      <c r="X194" s="221" t="s">
        <v>185</v>
      </c>
      <c r="Y194" s="221" t="s">
        <v>186</v>
      </c>
      <c r="Z194" s="210"/>
      <c r="AA194" s="210"/>
      <c r="AB194" s="210"/>
      <c r="AC194" s="210"/>
      <c r="AD194" s="210"/>
      <c r="AE194" s="210"/>
      <c r="AF194" s="210"/>
      <c r="AG194" s="210" t="s">
        <v>353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50" t="s">
        <v>266</v>
      </c>
      <c r="D195" s="226"/>
      <c r="E195" s="227">
        <v>174.006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194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50" t="s">
        <v>267</v>
      </c>
      <c r="D196" s="226"/>
      <c r="E196" s="227">
        <v>30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194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x14ac:dyDescent="0.2">
      <c r="A197" s="229" t="s">
        <v>178</v>
      </c>
      <c r="B197" s="230" t="s">
        <v>146</v>
      </c>
      <c r="C197" s="246" t="s">
        <v>147</v>
      </c>
      <c r="D197" s="231"/>
      <c r="E197" s="232"/>
      <c r="F197" s="233"/>
      <c r="G197" s="233">
        <f>SUMIF(AG198:AG205,"&lt;&gt;NOR",G198:G205)</f>
        <v>0</v>
      </c>
      <c r="H197" s="233"/>
      <c r="I197" s="233">
        <f>SUM(I198:I205)</f>
        <v>0</v>
      </c>
      <c r="J197" s="233"/>
      <c r="K197" s="233">
        <f>SUM(K198:K205)</f>
        <v>0</v>
      </c>
      <c r="L197" s="233"/>
      <c r="M197" s="233">
        <f>SUM(M198:M205)</f>
        <v>0</v>
      </c>
      <c r="N197" s="232"/>
      <c r="O197" s="232">
        <f>SUM(O198:O205)</f>
        <v>0</v>
      </c>
      <c r="P197" s="232"/>
      <c r="Q197" s="232">
        <f>SUM(Q198:Q205)</f>
        <v>0</v>
      </c>
      <c r="R197" s="233"/>
      <c r="S197" s="233"/>
      <c r="T197" s="234"/>
      <c r="U197" s="228"/>
      <c r="V197" s="228">
        <f>SUM(V198:V205)</f>
        <v>24.509999999999998</v>
      </c>
      <c r="W197" s="228"/>
      <c r="X197" s="228"/>
      <c r="Y197" s="228"/>
      <c r="AG197" t="s">
        <v>179</v>
      </c>
    </row>
    <row r="198" spans="1:60" outlineLevel="1" x14ac:dyDescent="0.2">
      <c r="A198" s="236">
        <v>69</v>
      </c>
      <c r="B198" s="237" t="s">
        <v>465</v>
      </c>
      <c r="C198" s="247" t="s">
        <v>466</v>
      </c>
      <c r="D198" s="238" t="s">
        <v>301</v>
      </c>
      <c r="E198" s="239">
        <v>7.7593899999999998</v>
      </c>
      <c r="F198" s="240"/>
      <c r="G198" s="241">
        <f>ROUND(E198*F198,2)</f>
        <v>0</v>
      </c>
      <c r="H198" s="240"/>
      <c r="I198" s="241">
        <f>ROUND(E198*H198,2)</f>
        <v>0</v>
      </c>
      <c r="J198" s="240"/>
      <c r="K198" s="241">
        <f>ROUND(E198*J198,2)</f>
        <v>0</v>
      </c>
      <c r="L198" s="241">
        <v>21</v>
      </c>
      <c r="M198" s="241">
        <f>G198*(1+L198/100)</f>
        <v>0</v>
      </c>
      <c r="N198" s="239">
        <v>0</v>
      </c>
      <c r="O198" s="239">
        <f>ROUND(E198*N198,2)</f>
        <v>0</v>
      </c>
      <c r="P198" s="239">
        <v>0</v>
      </c>
      <c r="Q198" s="239">
        <f>ROUND(E198*P198,2)</f>
        <v>0</v>
      </c>
      <c r="R198" s="241" t="s">
        <v>467</v>
      </c>
      <c r="S198" s="241" t="s">
        <v>242</v>
      </c>
      <c r="T198" s="242" t="s">
        <v>248</v>
      </c>
      <c r="U198" s="221">
        <v>0.16400000000000001</v>
      </c>
      <c r="V198" s="221">
        <f>ROUND(E198*U198,2)</f>
        <v>1.27</v>
      </c>
      <c r="W198" s="221"/>
      <c r="X198" s="221" t="s">
        <v>468</v>
      </c>
      <c r="Y198" s="221" t="s">
        <v>186</v>
      </c>
      <c r="Z198" s="210"/>
      <c r="AA198" s="210"/>
      <c r="AB198" s="210"/>
      <c r="AC198" s="210"/>
      <c r="AD198" s="210"/>
      <c r="AE198" s="210"/>
      <c r="AF198" s="210"/>
      <c r="AG198" s="210" t="s">
        <v>469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22.5" outlineLevel="2" x14ac:dyDescent="0.2">
      <c r="A199" s="217"/>
      <c r="B199" s="218"/>
      <c r="C199" s="265" t="s">
        <v>470</v>
      </c>
      <c r="D199" s="255"/>
      <c r="E199" s="255"/>
      <c r="F199" s="255"/>
      <c r="G199" s="255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250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45" t="str">
        <f>C199</f>
        <v>se složením a hrubým urovnáním nebo s přeložením na jiný dopravní prostředek kromě lodi, vč. příplatku za každých dalších i započatých 1000 m přes 1000 m,</v>
      </c>
      <c r="BB199" s="210"/>
      <c r="BC199" s="210"/>
      <c r="BD199" s="210"/>
      <c r="BE199" s="210"/>
      <c r="BF199" s="210"/>
      <c r="BG199" s="210"/>
      <c r="BH199" s="210"/>
    </row>
    <row r="200" spans="1:60" ht="22.5" outlineLevel="1" x14ac:dyDescent="0.2">
      <c r="A200" s="258">
        <v>70</v>
      </c>
      <c r="B200" s="259" t="s">
        <v>471</v>
      </c>
      <c r="C200" s="268" t="s">
        <v>472</v>
      </c>
      <c r="D200" s="260" t="s">
        <v>301</v>
      </c>
      <c r="E200" s="261">
        <v>7.7593899999999998</v>
      </c>
      <c r="F200" s="262"/>
      <c r="G200" s="263">
        <f>ROUND(E200*F200,2)</f>
        <v>0</v>
      </c>
      <c r="H200" s="262"/>
      <c r="I200" s="263">
        <f>ROUND(E200*H200,2)</f>
        <v>0</v>
      </c>
      <c r="J200" s="262"/>
      <c r="K200" s="263">
        <f>ROUND(E200*J200,2)</f>
        <v>0</v>
      </c>
      <c r="L200" s="263">
        <v>21</v>
      </c>
      <c r="M200" s="263">
        <f>G200*(1+L200/100)</f>
        <v>0</v>
      </c>
      <c r="N200" s="261">
        <v>0</v>
      </c>
      <c r="O200" s="261">
        <f>ROUND(E200*N200,2)</f>
        <v>0</v>
      </c>
      <c r="P200" s="261">
        <v>0</v>
      </c>
      <c r="Q200" s="261">
        <f>ROUND(E200*P200,2)</f>
        <v>0</v>
      </c>
      <c r="R200" s="263" t="s">
        <v>322</v>
      </c>
      <c r="S200" s="263" t="s">
        <v>242</v>
      </c>
      <c r="T200" s="264" t="s">
        <v>248</v>
      </c>
      <c r="U200" s="221">
        <v>0.93300000000000005</v>
      </c>
      <c r="V200" s="221">
        <f>ROUND(E200*U200,2)</f>
        <v>7.24</v>
      </c>
      <c r="W200" s="221"/>
      <c r="X200" s="221" t="s">
        <v>468</v>
      </c>
      <c r="Y200" s="221" t="s">
        <v>186</v>
      </c>
      <c r="Z200" s="210"/>
      <c r="AA200" s="210"/>
      <c r="AB200" s="210"/>
      <c r="AC200" s="210"/>
      <c r="AD200" s="210"/>
      <c r="AE200" s="210"/>
      <c r="AF200" s="210"/>
      <c r="AG200" s="210" t="s">
        <v>473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58">
        <v>71</v>
      </c>
      <c r="B201" s="259" t="s">
        <v>474</v>
      </c>
      <c r="C201" s="268" t="s">
        <v>475</v>
      </c>
      <c r="D201" s="260" t="s">
        <v>301</v>
      </c>
      <c r="E201" s="261">
        <v>7.7593899999999998</v>
      </c>
      <c r="F201" s="262"/>
      <c r="G201" s="263">
        <f>ROUND(E201*F201,2)</f>
        <v>0</v>
      </c>
      <c r="H201" s="262"/>
      <c r="I201" s="263">
        <f>ROUND(E201*H201,2)</f>
        <v>0</v>
      </c>
      <c r="J201" s="262"/>
      <c r="K201" s="263">
        <f>ROUND(E201*J201,2)</f>
        <v>0</v>
      </c>
      <c r="L201" s="263">
        <v>21</v>
      </c>
      <c r="M201" s="263">
        <f>G201*(1+L201/100)</f>
        <v>0</v>
      </c>
      <c r="N201" s="261">
        <v>0</v>
      </c>
      <c r="O201" s="261">
        <f>ROUND(E201*N201,2)</f>
        <v>0</v>
      </c>
      <c r="P201" s="261">
        <v>0</v>
      </c>
      <c r="Q201" s="261">
        <f>ROUND(E201*P201,2)</f>
        <v>0</v>
      </c>
      <c r="R201" s="263" t="s">
        <v>322</v>
      </c>
      <c r="S201" s="263" t="s">
        <v>242</v>
      </c>
      <c r="T201" s="264" t="s">
        <v>248</v>
      </c>
      <c r="U201" s="221">
        <v>0.49</v>
      </c>
      <c r="V201" s="221">
        <f>ROUND(E201*U201,2)</f>
        <v>3.8</v>
      </c>
      <c r="W201" s="221"/>
      <c r="X201" s="221" t="s">
        <v>468</v>
      </c>
      <c r="Y201" s="221" t="s">
        <v>186</v>
      </c>
      <c r="Z201" s="210"/>
      <c r="AA201" s="210"/>
      <c r="AB201" s="210"/>
      <c r="AC201" s="210"/>
      <c r="AD201" s="210"/>
      <c r="AE201" s="210"/>
      <c r="AF201" s="210"/>
      <c r="AG201" s="210" t="s">
        <v>469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58">
        <v>72</v>
      </c>
      <c r="B202" s="259" t="s">
        <v>476</v>
      </c>
      <c r="C202" s="268" t="s">
        <v>477</v>
      </c>
      <c r="D202" s="260" t="s">
        <v>301</v>
      </c>
      <c r="E202" s="261">
        <v>147.42845</v>
      </c>
      <c r="F202" s="262"/>
      <c r="G202" s="263">
        <f>ROUND(E202*F202,2)</f>
        <v>0</v>
      </c>
      <c r="H202" s="262"/>
      <c r="I202" s="263">
        <f>ROUND(E202*H202,2)</f>
        <v>0</v>
      </c>
      <c r="J202" s="262"/>
      <c r="K202" s="263">
        <f>ROUND(E202*J202,2)</f>
        <v>0</v>
      </c>
      <c r="L202" s="263">
        <v>21</v>
      </c>
      <c r="M202" s="263">
        <f>G202*(1+L202/100)</f>
        <v>0</v>
      </c>
      <c r="N202" s="261">
        <v>0</v>
      </c>
      <c r="O202" s="261">
        <f>ROUND(E202*N202,2)</f>
        <v>0</v>
      </c>
      <c r="P202" s="261">
        <v>0</v>
      </c>
      <c r="Q202" s="261">
        <f>ROUND(E202*P202,2)</f>
        <v>0</v>
      </c>
      <c r="R202" s="263" t="s">
        <v>322</v>
      </c>
      <c r="S202" s="263" t="s">
        <v>242</v>
      </c>
      <c r="T202" s="264" t="s">
        <v>248</v>
      </c>
      <c r="U202" s="221">
        <v>0</v>
      </c>
      <c r="V202" s="221">
        <f>ROUND(E202*U202,2)</f>
        <v>0</v>
      </c>
      <c r="W202" s="221"/>
      <c r="X202" s="221" t="s">
        <v>468</v>
      </c>
      <c r="Y202" s="221" t="s">
        <v>186</v>
      </c>
      <c r="Z202" s="210"/>
      <c r="AA202" s="210"/>
      <c r="AB202" s="210"/>
      <c r="AC202" s="210"/>
      <c r="AD202" s="210"/>
      <c r="AE202" s="210"/>
      <c r="AF202" s="210"/>
      <c r="AG202" s="210" t="s">
        <v>469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58">
        <v>73</v>
      </c>
      <c r="B203" s="259" t="s">
        <v>478</v>
      </c>
      <c r="C203" s="268" t="s">
        <v>479</v>
      </c>
      <c r="D203" s="260" t="s">
        <v>301</v>
      </c>
      <c r="E203" s="261">
        <v>7.7593899999999998</v>
      </c>
      <c r="F203" s="262"/>
      <c r="G203" s="263">
        <f>ROUND(E203*F203,2)</f>
        <v>0</v>
      </c>
      <c r="H203" s="262"/>
      <c r="I203" s="263">
        <f>ROUND(E203*H203,2)</f>
        <v>0</v>
      </c>
      <c r="J203" s="262"/>
      <c r="K203" s="263">
        <f>ROUND(E203*J203,2)</f>
        <v>0</v>
      </c>
      <c r="L203" s="263">
        <v>21</v>
      </c>
      <c r="M203" s="263">
        <f>G203*(1+L203/100)</f>
        <v>0</v>
      </c>
      <c r="N203" s="261">
        <v>0</v>
      </c>
      <c r="O203" s="261">
        <f>ROUND(E203*N203,2)</f>
        <v>0</v>
      </c>
      <c r="P203" s="261">
        <v>0</v>
      </c>
      <c r="Q203" s="261">
        <f>ROUND(E203*P203,2)</f>
        <v>0</v>
      </c>
      <c r="R203" s="263" t="s">
        <v>322</v>
      </c>
      <c r="S203" s="263" t="s">
        <v>242</v>
      </c>
      <c r="T203" s="264" t="s">
        <v>248</v>
      </c>
      <c r="U203" s="221">
        <v>0.94199999999999995</v>
      </c>
      <c r="V203" s="221">
        <f>ROUND(E203*U203,2)</f>
        <v>7.31</v>
      </c>
      <c r="W203" s="221"/>
      <c r="X203" s="221" t="s">
        <v>468</v>
      </c>
      <c r="Y203" s="221" t="s">
        <v>186</v>
      </c>
      <c r="Z203" s="210"/>
      <c r="AA203" s="210"/>
      <c r="AB203" s="210"/>
      <c r="AC203" s="210"/>
      <c r="AD203" s="210"/>
      <c r="AE203" s="210"/>
      <c r="AF203" s="210"/>
      <c r="AG203" s="210" t="s">
        <v>469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ht="22.5" outlineLevel="1" x14ac:dyDescent="0.2">
      <c r="A204" s="258">
        <v>74</v>
      </c>
      <c r="B204" s="259" t="s">
        <v>480</v>
      </c>
      <c r="C204" s="268" t="s">
        <v>481</v>
      </c>
      <c r="D204" s="260" t="s">
        <v>301</v>
      </c>
      <c r="E204" s="261">
        <v>46.556350000000002</v>
      </c>
      <c r="F204" s="262"/>
      <c r="G204" s="263">
        <f>ROUND(E204*F204,2)</f>
        <v>0</v>
      </c>
      <c r="H204" s="262"/>
      <c r="I204" s="263">
        <f>ROUND(E204*H204,2)</f>
        <v>0</v>
      </c>
      <c r="J204" s="262"/>
      <c r="K204" s="263">
        <f>ROUND(E204*J204,2)</f>
        <v>0</v>
      </c>
      <c r="L204" s="263">
        <v>21</v>
      </c>
      <c r="M204" s="263">
        <f>G204*(1+L204/100)</f>
        <v>0</v>
      </c>
      <c r="N204" s="261">
        <v>0</v>
      </c>
      <c r="O204" s="261">
        <f>ROUND(E204*N204,2)</f>
        <v>0</v>
      </c>
      <c r="P204" s="261">
        <v>0</v>
      </c>
      <c r="Q204" s="261">
        <f>ROUND(E204*P204,2)</f>
        <v>0</v>
      </c>
      <c r="R204" s="263" t="s">
        <v>322</v>
      </c>
      <c r="S204" s="263" t="s">
        <v>242</v>
      </c>
      <c r="T204" s="264" t="s">
        <v>248</v>
      </c>
      <c r="U204" s="221">
        <v>0.105</v>
      </c>
      <c r="V204" s="221">
        <f>ROUND(E204*U204,2)</f>
        <v>4.8899999999999997</v>
      </c>
      <c r="W204" s="221"/>
      <c r="X204" s="221" t="s">
        <v>468</v>
      </c>
      <c r="Y204" s="221" t="s">
        <v>186</v>
      </c>
      <c r="Z204" s="210"/>
      <c r="AA204" s="210"/>
      <c r="AB204" s="210"/>
      <c r="AC204" s="210"/>
      <c r="AD204" s="210"/>
      <c r="AE204" s="210"/>
      <c r="AF204" s="210"/>
      <c r="AG204" s="210" t="s">
        <v>469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22.5" outlineLevel="1" x14ac:dyDescent="0.2">
      <c r="A205" s="236">
        <v>75</v>
      </c>
      <c r="B205" s="237" t="s">
        <v>482</v>
      </c>
      <c r="C205" s="247" t="s">
        <v>483</v>
      </c>
      <c r="D205" s="238" t="s">
        <v>301</v>
      </c>
      <c r="E205" s="239">
        <v>7.7593899999999998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0</v>
      </c>
      <c r="O205" s="239">
        <f>ROUND(E205*N205,2)</f>
        <v>0</v>
      </c>
      <c r="P205" s="239">
        <v>0</v>
      </c>
      <c r="Q205" s="239">
        <f>ROUND(E205*P205,2)</f>
        <v>0</v>
      </c>
      <c r="R205" s="241" t="s">
        <v>322</v>
      </c>
      <c r="S205" s="241" t="s">
        <v>242</v>
      </c>
      <c r="T205" s="242" t="s">
        <v>248</v>
      </c>
      <c r="U205" s="221">
        <v>0</v>
      </c>
      <c r="V205" s="221">
        <f>ROUND(E205*U205,2)</f>
        <v>0</v>
      </c>
      <c r="W205" s="221"/>
      <c r="X205" s="221" t="s">
        <v>468</v>
      </c>
      <c r="Y205" s="221" t="s">
        <v>186</v>
      </c>
      <c r="Z205" s="210"/>
      <c r="AA205" s="210"/>
      <c r="AB205" s="210"/>
      <c r="AC205" s="210"/>
      <c r="AD205" s="210"/>
      <c r="AE205" s="210"/>
      <c r="AF205" s="210"/>
      <c r="AG205" s="210" t="s">
        <v>473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x14ac:dyDescent="0.2">
      <c r="A206" s="3"/>
      <c r="B206" s="4"/>
      <c r="C206" s="252"/>
      <c r="D206" s="6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AE206">
        <v>12</v>
      </c>
      <c r="AF206">
        <v>21</v>
      </c>
      <c r="AG206" t="s">
        <v>164</v>
      </c>
    </row>
    <row r="207" spans="1:60" x14ac:dyDescent="0.2">
      <c r="A207" s="213"/>
      <c r="B207" s="214" t="s">
        <v>29</v>
      </c>
      <c r="C207" s="253"/>
      <c r="D207" s="215"/>
      <c r="E207" s="216"/>
      <c r="F207" s="216"/>
      <c r="G207" s="235">
        <f>G8+G15+G19+G22+G29+G41+G55+G60+G64+G67+G73+G86+G93+G98+G103+G118+G123+G152+G162+G183+G197</f>
        <v>0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AE207">
        <f>SUMIF(L7:L205,AE206,G7:G205)</f>
        <v>0</v>
      </c>
      <c r="AF207">
        <f>SUMIF(L7:L205,AF206,G7:G205)</f>
        <v>0</v>
      </c>
      <c r="AG207" t="s">
        <v>217</v>
      </c>
    </row>
    <row r="208" spans="1:60" x14ac:dyDescent="0.2">
      <c r="C208" s="254"/>
      <c r="D208" s="10"/>
      <c r="AG208" t="s">
        <v>220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pT+KbshnmgW7L3B4DP2JF0kU5wX4D+TvMiCQv+NFztygBKL14MVk4qYCnwAhoQS2FQTEr2eTZp2jcncSpUBjQ==" saltValue="Ctvh5k3kMIZdttDANcwaHQ==" spinCount="100000" sheet="1" formatRows="0"/>
  <mergeCells count="44">
    <mergeCell ref="C191:G191"/>
    <mergeCell ref="C199:G199"/>
    <mergeCell ref="C151:G151"/>
    <mergeCell ref="C156:G156"/>
    <mergeCell ref="C161:G161"/>
    <mergeCell ref="C170:G170"/>
    <mergeCell ref="C175:G175"/>
    <mergeCell ref="C180:G180"/>
    <mergeCell ref="C114:G114"/>
    <mergeCell ref="C115:G115"/>
    <mergeCell ref="C117:G117"/>
    <mergeCell ref="C122:G122"/>
    <mergeCell ref="C128:G128"/>
    <mergeCell ref="C133:G133"/>
    <mergeCell ref="C107:G107"/>
    <mergeCell ref="C108:G108"/>
    <mergeCell ref="C109:G109"/>
    <mergeCell ref="C110:G110"/>
    <mergeCell ref="C111:G111"/>
    <mergeCell ref="C113:G113"/>
    <mergeCell ref="C78:G78"/>
    <mergeCell ref="C81:G81"/>
    <mergeCell ref="C83:G83"/>
    <mergeCell ref="C91:G91"/>
    <mergeCell ref="C97:G97"/>
    <mergeCell ref="C102:G102"/>
    <mergeCell ref="C47:G47"/>
    <mergeCell ref="C62:G62"/>
    <mergeCell ref="C63:G63"/>
    <mergeCell ref="C69:G69"/>
    <mergeCell ref="C71:G71"/>
    <mergeCell ref="C75:G75"/>
    <mergeCell ref="C17:G17"/>
    <mergeCell ref="C24:G24"/>
    <mergeCell ref="C31:G31"/>
    <mergeCell ref="C40:G40"/>
    <mergeCell ref="C43:G43"/>
    <mergeCell ref="C46:G4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7454-ED2A-4D85-96EC-0384BC937C1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84</v>
      </c>
      <c r="C8" s="246" t="s">
        <v>85</v>
      </c>
      <c r="D8" s="231"/>
      <c r="E8" s="232"/>
      <c r="F8" s="233"/>
      <c r="G8" s="233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0.6</v>
      </c>
      <c r="P8" s="232"/>
      <c r="Q8" s="232">
        <f>SUM(Q9:Q13)</f>
        <v>0</v>
      </c>
      <c r="R8" s="233"/>
      <c r="S8" s="233"/>
      <c r="T8" s="234"/>
      <c r="U8" s="228"/>
      <c r="V8" s="228">
        <f>SUM(V9:V13)</f>
        <v>0</v>
      </c>
      <c r="W8" s="228"/>
      <c r="X8" s="228"/>
      <c r="Y8" s="228"/>
      <c r="AG8" t="s">
        <v>179</v>
      </c>
    </row>
    <row r="9" spans="1:60" outlineLevel="1" x14ac:dyDescent="0.2">
      <c r="A9" s="236">
        <v>1</v>
      </c>
      <c r="B9" s="237" t="s">
        <v>484</v>
      </c>
      <c r="C9" s="247" t="s">
        <v>485</v>
      </c>
      <c r="D9" s="238" t="s">
        <v>247</v>
      </c>
      <c r="E9" s="239">
        <v>4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0.10712000000000001</v>
      </c>
      <c r="O9" s="239">
        <f>ROUND(E9*N9,2)</f>
        <v>0.43</v>
      </c>
      <c r="P9" s="239">
        <v>0</v>
      </c>
      <c r="Q9" s="239">
        <f>ROUND(E9*P9,2)</f>
        <v>0</v>
      </c>
      <c r="R9" s="241" t="s">
        <v>271</v>
      </c>
      <c r="S9" s="241" t="s">
        <v>242</v>
      </c>
      <c r="T9" s="242" t="s">
        <v>242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5" t="s">
        <v>486</v>
      </c>
      <c r="D10" s="255"/>
      <c r="E10" s="255"/>
      <c r="F10" s="255"/>
      <c r="G10" s="255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49" t="s">
        <v>487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2</v>
      </c>
      <c r="B12" s="237" t="s">
        <v>488</v>
      </c>
      <c r="C12" s="247" t="s">
        <v>489</v>
      </c>
      <c r="D12" s="238" t="s">
        <v>270</v>
      </c>
      <c r="E12" s="239">
        <v>20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8.6599999999999993E-3</v>
      </c>
      <c r="O12" s="239">
        <f>ROUND(E12*N12,2)</f>
        <v>0.17</v>
      </c>
      <c r="P12" s="239">
        <v>0</v>
      </c>
      <c r="Q12" s="239">
        <f>ROUND(E12*P12,2)</f>
        <v>0</v>
      </c>
      <c r="R12" s="241" t="s">
        <v>271</v>
      </c>
      <c r="S12" s="241" t="s">
        <v>242</v>
      </c>
      <c r="T12" s="242" t="s">
        <v>242</v>
      </c>
      <c r="U12" s="221">
        <v>0</v>
      </c>
      <c r="V12" s="221">
        <f>ROUND(E12*U12,2)</f>
        <v>0</v>
      </c>
      <c r="W12" s="221"/>
      <c r="X12" s="221" t="s">
        <v>185</v>
      </c>
      <c r="Y12" s="221" t="s">
        <v>186</v>
      </c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65" t="s">
        <v>486</v>
      </c>
      <c r="D13" s="255"/>
      <c r="E13" s="255"/>
      <c r="F13" s="255"/>
      <c r="G13" s="255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250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9" t="s">
        <v>178</v>
      </c>
      <c r="B14" s="230" t="s">
        <v>86</v>
      </c>
      <c r="C14" s="246" t="s">
        <v>87</v>
      </c>
      <c r="D14" s="231"/>
      <c r="E14" s="232"/>
      <c r="F14" s="233"/>
      <c r="G14" s="233">
        <f>SUMIF(AG15:AG15,"&lt;&gt;NOR",G15:G15)</f>
        <v>0</v>
      </c>
      <c r="H14" s="233"/>
      <c r="I14" s="233">
        <f>SUM(I15:I15)</f>
        <v>0</v>
      </c>
      <c r="J14" s="233"/>
      <c r="K14" s="233">
        <f>SUM(K15:K15)</f>
        <v>0</v>
      </c>
      <c r="L14" s="233"/>
      <c r="M14" s="233">
        <f>SUM(M15:M15)</f>
        <v>0</v>
      </c>
      <c r="N14" s="232"/>
      <c r="O14" s="232">
        <f>SUM(O15:O15)</f>
        <v>0</v>
      </c>
      <c r="P14" s="232"/>
      <c r="Q14" s="232">
        <f>SUM(Q15:Q15)</f>
        <v>0</v>
      </c>
      <c r="R14" s="233"/>
      <c r="S14" s="233"/>
      <c r="T14" s="234"/>
      <c r="U14" s="228"/>
      <c r="V14" s="228">
        <f>SUM(V15:V15)</f>
        <v>0</v>
      </c>
      <c r="W14" s="228"/>
      <c r="X14" s="228"/>
      <c r="Y14" s="228"/>
      <c r="AG14" t="s">
        <v>179</v>
      </c>
    </row>
    <row r="15" spans="1:60" outlineLevel="1" x14ac:dyDescent="0.2">
      <c r="A15" s="258">
        <v>3</v>
      </c>
      <c r="B15" s="259" t="s">
        <v>490</v>
      </c>
      <c r="C15" s="268" t="s">
        <v>491</v>
      </c>
      <c r="D15" s="260" t="s">
        <v>270</v>
      </c>
      <c r="E15" s="261">
        <v>12</v>
      </c>
      <c r="F15" s="262"/>
      <c r="G15" s="263">
        <f>ROUND(E15*F15,2)</f>
        <v>0</v>
      </c>
      <c r="H15" s="262"/>
      <c r="I15" s="263">
        <f>ROUND(E15*H15,2)</f>
        <v>0</v>
      </c>
      <c r="J15" s="262"/>
      <c r="K15" s="263">
        <f>ROUND(E15*J15,2)</f>
        <v>0</v>
      </c>
      <c r="L15" s="263">
        <v>21</v>
      </c>
      <c r="M15" s="263">
        <f>G15*(1+L15/100)</f>
        <v>0</v>
      </c>
      <c r="N15" s="261">
        <v>0</v>
      </c>
      <c r="O15" s="261">
        <f>ROUND(E15*N15,2)</f>
        <v>0</v>
      </c>
      <c r="P15" s="261">
        <v>0</v>
      </c>
      <c r="Q15" s="261">
        <f>ROUND(E15*P15,2)</f>
        <v>0</v>
      </c>
      <c r="R15" s="263"/>
      <c r="S15" s="263" t="s">
        <v>183</v>
      </c>
      <c r="T15" s="264" t="s">
        <v>184</v>
      </c>
      <c r="U15" s="221">
        <v>0</v>
      </c>
      <c r="V15" s="221">
        <f>ROUND(E15*U15,2)</f>
        <v>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206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9" t="s">
        <v>178</v>
      </c>
      <c r="B16" s="230" t="s">
        <v>100</v>
      </c>
      <c r="C16" s="246" t="s">
        <v>101</v>
      </c>
      <c r="D16" s="231"/>
      <c r="E16" s="232"/>
      <c r="F16" s="233"/>
      <c r="G16" s="233">
        <f>SUMIF(AG17:AG22,"&lt;&gt;NOR",G17:G22)</f>
        <v>0</v>
      </c>
      <c r="H16" s="233"/>
      <c r="I16" s="233">
        <f>SUM(I17:I22)</f>
        <v>0</v>
      </c>
      <c r="J16" s="233"/>
      <c r="K16" s="233">
        <f>SUM(K17:K22)</f>
        <v>0</v>
      </c>
      <c r="L16" s="233"/>
      <c r="M16" s="233">
        <f>SUM(M17:M22)</f>
        <v>0</v>
      </c>
      <c r="N16" s="232"/>
      <c r="O16" s="232">
        <f>SUM(O17:O22)</f>
        <v>0.01</v>
      </c>
      <c r="P16" s="232"/>
      <c r="Q16" s="232">
        <f>SUM(Q17:Q22)</f>
        <v>0.60000000000000009</v>
      </c>
      <c r="R16" s="233"/>
      <c r="S16" s="233"/>
      <c r="T16" s="234"/>
      <c r="U16" s="228"/>
      <c r="V16" s="228">
        <f>SUM(V17:V22)</f>
        <v>0</v>
      </c>
      <c r="W16" s="228"/>
      <c r="X16" s="228"/>
      <c r="Y16" s="228"/>
      <c r="AG16" t="s">
        <v>179</v>
      </c>
    </row>
    <row r="17" spans="1:60" outlineLevel="1" x14ac:dyDescent="0.2">
      <c r="A17" s="258">
        <v>4</v>
      </c>
      <c r="B17" s="259" t="s">
        <v>492</v>
      </c>
      <c r="C17" s="268" t="s">
        <v>493</v>
      </c>
      <c r="D17" s="260" t="s">
        <v>270</v>
      </c>
      <c r="E17" s="261">
        <v>1</v>
      </c>
      <c r="F17" s="262"/>
      <c r="G17" s="263">
        <f>ROUND(E17*F17,2)</f>
        <v>0</v>
      </c>
      <c r="H17" s="262"/>
      <c r="I17" s="263">
        <f>ROUND(E17*H17,2)</f>
        <v>0</v>
      </c>
      <c r="J17" s="262"/>
      <c r="K17" s="263">
        <f>ROUND(E17*J17,2)</f>
        <v>0</v>
      </c>
      <c r="L17" s="263">
        <v>21</v>
      </c>
      <c r="M17" s="263">
        <f>G17*(1+L17/100)</f>
        <v>0</v>
      </c>
      <c r="N17" s="261">
        <v>0</v>
      </c>
      <c r="O17" s="261">
        <f>ROUND(E17*N17,2)</f>
        <v>0</v>
      </c>
      <c r="P17" s="261">
        <v>4.8230000000000002E-2</v>
      </c>
      <c r="Q17" s="261">
        <f>ROUND(E17*P17,2)</f>
        <v>0.05</v>
      </c>
      <c r="R17" s="263" t="s">
        <v>322</v>
      </c>
      <c r="S17" s="263" t="s">
        <v>242</v>
      </c>
      <c r="T17" s="264" t="s">
        <v>242</v>
      </c>
      <c r="U17" s="221">
        <v>0</v>
      </c>
      <c r="V17" s="221">
        <f>ROUND(E17*U17,2)</f>
        <v>0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36">
        <v>5</v>
      </c>
      <c r="B18" s="237" t="s">
        <v>494</v>
      </c>
      <c r="C18" s="247" t="s">
        <v>495</v>
      </c>
      <c r="D18" s="238" t="s">
        <v>310</v>
      </c>
      <c r="E18" s="239">
        <v>6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6.7000000000000002E-4</v>
      </c>
      <c r="O18" s="239">
        <f>ROUND(E18*N18,2)</f>
        <v>0</v>
      </c>
      <c r="P18" s="239">
        <v>2E-3</v>
      </c>
      <c r="Q18" s="239">
        <f>ROUND(E18*P18,2)</f>
        <v>0.01</v>
      </c>
      <c r="R18" s="241" t="s">
        <v>322</v>
      </c>
      <c r="S18" s="241" t="s">
        <v>242</v>
      </c>
      <c r="T18" s="242" t="s">
        <v>242</v>
      </c>
      <c r="U18" s="221">
        <v>0</v>
      </c>
      <c r="V18" s="221">
        <f>ROUND(E18*U18,2)</f>
        <v>0</v>
      </c>
      <c r="W18" s="221"/>
      <c r="X18" s="221" t="s">
        <v>185</v>
      </c>
      <c r="Y18" s="221" t="s">
        <v>186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65" t="s">
        <v>496</v>
      </c>
      <c r="D19" s="255"/>
      <c r="E19" s="255"/>
      <c r="F19" s="255"/>
      <c r="G19" s="255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250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9" t="s">
        <v>487</v>
      </c>
      <c r="D20" s="244"/>
      <c r="E20" s="244"/>
      <c r="F20" s="244"/>
      <c r="G20" s="244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189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6</v>
      </c>
      <c r="B21" s="237" t="s">
        <v>497</v>
      </c>
      <c r="C21" s="247" t="s">
        <v>498</v>
      </c>
      <c r="D21" s="238" t="s">
        <v>270</v>
      </c>
      <c r="E21" s="239">
        <v>20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4.8999999999999998E-4</v>
      </c>
      <c r="O21" s="239">
        <f>ROUND(E21*N21,2)</f>
        <v>0.01</v>
      </c>
      <c r="P21" s="239">
        <v>2.7E-2</v>
      </c>
      <c r="Q21" s="239">
        <f>ROUND(E21*P21,2)</f>
        <v>0.54</v>
      </c>
      <c r="R21" s="241" t="s">
        <v>322</v>
      </c>
      <c r="S21" s="241" t="s">
        <v>242</v>
      </c>
      <c r="T21" s="242" t="s">
        <v>242</v>
      </c>
      <c r="U21" s="221">
        <v>0</v>
      </c>
      <c r="V21" s="221">
        <f>ROUND(E21*U21,2)</f>
        <v>0</v>
      </c>
      <c r="W21" s="221"/>
      <c r="X21" s="221" t="s">
        <v>185</v>
      </c>
      <c r="Y21" s="221" t="s">
        <v>186</v>
      </c>
      <c r="Z21" s="210"/>
      <c r="AA21" s="210"/>
      <c r="AB21" s="210"/>
      <c r="AC21" s="210"/>
      <c r="AD21" s="210"/>
      <c r="AE21" s="210"/>
      <c r="AF21" s="210"/>
      <c r="AG21" s="210" t="s">
        <v>187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48" t="s">
        <v>487</v>
      </c>
      <c r="D22" s="243"/>
      <c r="E22" s="243"/>
      <c r="F22" s="243"/>
      <c r="G22" s="243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189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9" t="s">
        <v>178</v>
      </c>
      <c r="B23" s="230" t="s">
        <v>102</v>
      </c>
      <c r="C23" s="246" t="s">
        <v>103</v>
      </c>
      <c r="D23" s="231"/>
      <c r="E23" s="232"/>
      <c r="F23" s="233"/>
      <c r="G23" s="233">
        <f>SUMIF(AG24:AG25,"&lt;&gt;NOR",G24:G25)</f>
        <v>0</v>
      </c>
      <c r="H23" s="233"/>
      <c r="I23" s="233">
        <f>SUM(I24:I25)</f>
        <v>0</v>
      </c>
      <c r="J23" s="233"/>
      <c r="K23" s="233">
        <f>SUM(K24:K25)</f>
        <v>0</v>
      </c>
      <c r="L23" s="233"/>
      <c r="M23" s="233">
        <f>SUM(M24:M25)</f>
        <v>0</v>
      </c>
      <c r="N23" s="232"/>
      <c r="O23" s="232">
        <f>SUM(O24:O25)</f>
        <v>0</v>
      </c>
      <c r="P23" s="232"/>
      <c r="Q23" s="232">
        <f>SUM(Q24:Q25)</f>
        <v>0</v>
      </c>
      <c r="R23" s="233"/>
      <c r="S23" s="233"/>
      <c r="T23" s="234"/>
      <c r="U23" s="228"/>
      <c r="V23" s="228">
        <f>SUM(V24:V25)</f>
        <v>1.1599999999999999</v>
      </c>
      <c r="W23" s="228"/>
      <c r="X23" s="228"/>
      <c r="Y23" s="228"/>
      <c r="AG23" t="s">
        <v>179</v>
      </c>
    </row>
    <row r="24" spans="1:60" ht="22.5" outlineLevel="1" x14ac:dyDescent="0.2">
      <c r="A24" s="236">
        <v>7</v>
      </c>
      <c r="B24" s="237" t="s">
        <v>345</v>
      </c>
      <c r="C24" s="247" t="s">
        <v>346</v>
      </c>
      <c r="D24" s="238" t="s">
        <v>301</v>
      </c>
      <c r="E24" s="239">
        <v>0.61550000000000005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 t="s">
        <v>271</v>
      </c>
      <c r="S24" s="241" t="s">
        <v>242</v>
      </c>
      <c r="T24" s="242" t="s">
        <v>248</v>
      </c>
      <c r="U24" s="221">
        <v>1.8919999999999999</v>
      </c>
      <c r="V24" s="221">
        <f>ROUND(E24*U24,2)</f>
        <v>1.1599999999999999</v>
      </c>
      <c r="W24" s="221"/>
      <c r="X24" s="221" t="s">
        <v>347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348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5" t="s">
        <v>349</v>
      </c>
      <c r="D25" s="255"/>
      <c r="E25" s="255"/>
      <c r="F25" s="255"/>
      <c r="G25" s="255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9" t="s">
        <v>178</v>
      </c>
      <c r="B26" s="230" t="s">
        <v>108</v>
      </c>
      <c r="C26" s="246" t="s">
        <v>109</v>
      </c>
      <c r="D26" s="231"/>
      <c r="E26" s="232"/>
      <c r="F26" s="233"/>
      <c r="G26" s="233">
        <f>SUMIF(AG27:AG43,"&lt;&gt;NOR",G27:G43)</f>
        <v>0</v>
      </c>
      <c r="H26" s="233"/>
      <c r="I26" s="233">
        <f>SUM(I27:I43)</f>
        <v>0</v>
      </c>
      <c r="J26" s="233"/>
      <c r="K26" s="233">
        <f>SUM(K27:K43)</f>
        <v>0</v>
      </c>
      <c r="L26" s="233"/>
      <c r="M26" s="233">
        <f>SUM(M27:M43)</f>
        <v>0</v>
      </c>
      <c r="N26" s="232"/>
      <c r="O26" s="232">
        <f>SUM(O27:O43)</f>
        <v>0.03</v>
      </c>
      <c r="P26" s="232"/>
      <c r="Q26" s="232">
        <f>SUM(Q27:Q43)</f>
        <v>0</v>
      </c>
      <c r="R26" s="233"/>
      <c r="S26" s="233"/>
      <c r="T26" s="234"/>
      <c r="U26" s="228"/>
      <c r="V26" s="228">
        <f>SUM(V27:V43)</f>
        <v>0</v>
      </c>
      <c r="W26" s="228"/>
      <c r="X26" s="228"/>
      <c r="Y26" s="228"/>
      <c r="AG26" t="s">
        <v>179</v>
      </c>
    </row>
    <row r="27" spans="1:60" outlineLevel="1" x14ac:dyDescent="0.2">
      <c r="A27" s="236">
        <v>8</v>
      </c>
      <c r="B27" s="237" t="s">
        <v>499</v>
      </c>
      <c r="C27" s="247" t="s">
        <v>500</v>
      </c>
      <c r="D27" s="238" t="s">
        <v>270</v>
      </c>
      <c r="E27" s="239">
        <v>18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3.8000000000000002E-4</v>
      </c>
      <c r="O27" s="239">
        <f>ROUND(E27*N27,2)</f>
        <v>0.01</v>
      </c>
      <c r="P27" s="239">
        <v>0</v>
      </c>
      <c r="Q27" s="239">
        <f>ROUND(E27*P27,2)</f>
        <v>0</v>
      </c>
      <c r="R27" s="241" t="s">
        <v>501</v>
      </c>
      <c r="S27" s="241" t="s">
        <v>242</v>
      </c>
      <c r="T27" s="242" t="s">
        <v>242</v>
      </c>
      <c r="U27" s="221">
        <v>0</v>
      </c>
      <c r="V27" s="221">
        <f>ROUND(E27*U27,2)</f>
        <v>0</v>
      </c>
      <c r="W27" s="221"/>
      <c r="X27" s="221" t="s">
        <v>185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353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5" t="s">
        <v>502</v>
      </c>
      <c r="D28" s="255"/>
      <c r="E28" s="255"/>
      <c r="F28" s="255"/>
      <c r="G28" s="255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250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49" t="s">
        <v>487</v>
      </c>
      <c r="D29" s="244"/>
      <c r="E29" s="244"/>
      <c r="F29" s="244"/>
      <c r="G29" s="244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189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9</v>
      </c>
      <c r="B30" s="237" t="s">
        <v>503</v>
      </c>
      <c r="C30" s="247" t="s">
        <v>504</v>
      </c>
      <c r="D30" s="238" t="s">
        <v>310</v>
      </c>
      <c r="E30" s="239">
        <v>4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41" t="s">
        <v>501</v>
      </c>
      <c r="S30" s="241" t="s">
        <v>242</v>
      </c>
      <c r="T30" s="242" t="s">
        <v>242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353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5" t="s">
        <v>505</v>
      </c>
      <c r="D31" s="255"/>
      <c r="E31" s="255"/>
      <c r="F31" s="255"/>
      <c r="G31" s="255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250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9" t="s">
        <v>487</v>
      </c>
      <c r="D32" s="244"/>
      <c r="E32" s="244"/>
      <c r="F32" s="244"/>
      <c r="G32" s="244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189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10</v>
      </c>
      <c r="B33" s="237" t="s">
        <v>506</v>
      </c>
      <c r="C33" s="247" t="s">
        <v>507</v>
      </c>
      <c r="D33" s="238" t="s">
        <v>270</v>
      </c>
      <c r="E33" s="239">
        <v>12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1.5200000000000001E-3</v>
      </c>
      <c r="O33" s="239">
        <f>ROUND(E33*N33,2)</f>
        <v>0.02</v>
      </c>
      <c r="P33" s="239">
        <v>0</v>
      </c>
      <c r="Q33" s="239">
        <f>ROUND(E33*P33,2)</f>
        <v>0</v>
      </c>
      <c r="R33" s="241"/>
      <c r="S33" s="241" t="s">
        <v>183</v>
      </c>
      <c r="T33" s="242" t="s">
        <v>184</v>
      </c>
      <c r="U33" s="221">
        <v>0</v>
      </c>
      <c r="V33" s="221">
        <f>ROUND(E33*U33,2)</f>
        <v>0</v>
      </c>
      <c r="W33" s="221"/>
      <c r="X33" s="221" t="s">
        <v>185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353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48" t="s">
        <v>508</v>
      </c>
      <c r="D34" s="243"/>
      <c r="E34" s="243"/>
      <c r="F34" s="243"/>
      <c r="G34" s="243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189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49" t="s">
        <v>509</v>
      </c>
      <c r="D35" s="244"/>
      <c r="E35" s="244"/>
      <c r="F35" s="244"/>
      <c r="G35" s="244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49" t="s">
        <v>510</v>
      </c>
      <c r="D36" s="244"/>
      <c r="E36" s="244"/>
      <c r="F36" s="244"/>
      <c r="G36" s="244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189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45" t="str">
        <f>C36</f>
        <v>• Související zboží - tvarovky : kolena 45°, kolena 90°, spojky a T kusy jsou opatřeny těsnícím O kroužkem.</v>
      </c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49" t="s">
        <v>511</v>
      </c>
      <c r="D37" s="244"/>
      <c r="E37" s="244"/>
      <c r="F37" s="244"/>
      <c r="G37" s="244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49" t="s">
        <v>512</v>
      </c>
      <c r="D38" s="244"/>
      <c r="E38" s="244"/>
      <c r="F38" s="244"/>
      <c r="G38" s="244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189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49" t="s">
        <v>513</v>
      </c>
      <c r="D39" s="244"/>
      <c r="E39" s="244"/>
      <c r="F39" s="244"/>
      <c r="G39" s="244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11</v>
      </c>
      <c r="B40" s="237" t="s">
        <v>514</v>
      </c>
      <c r="C40" s="247" t="s">
        <v>515</v>
      </c>
      <c r="D40" s="238" t="s">
        <v>310</v>
      </c>
      <c r="E40" s="239">
        <v>4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183</v>
      </c>
      <c r="T40" s="242" t="s">
        <v>184</v>
      </c>
      <c r="U40" s="221">
        <v>0</v>
      </c>
      <c r="V40" s="221">
        <f>ROUND(E40*U40,2)</f>
        <v>0</v>
      </c>
      <c r="W40" s="221"/>
      <c r="X40" s="221" t="s">
        <v>185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206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48" t="s">
        <v>487</v>
      </c>
      <c r="D41" s="243"/>
      <c r="E41" s="243"/>
      <c r="F41" s="243"/>
      <c r="G41" s="243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189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>
        <v>12</v>
      </c>
      <c r="B42" s="218" t="s">
        <v>516</v>
      </c>
      <c r="C42" s="266" t="s">
        <v>517</v>
      </c>
      <c r="D42" s="219" t="s">
        <v>0</v>
      </c>
      <c r="E42" s="256"/>
      <c r="F42" s="222"/>
      <c r="G42" s="221">
        <f>ROUND(E42*F42,2)</f>
        <v>0</v>
      </c>
      <c r="H42" s="222"/>
      <c r="I42" s="221">
        <f>ROUND(E42*H42,2)</f>
        <v>0</v>
      </c>
      <c r="J42" s="222"/>
      <c r="K42" s="221">
        <f>ROUND(E42*J42,2)</f>
        <v>0</v>
      </c>
      <c r="L42" s="221">
        <v>21</v>
      </c>
      <c r="M42" s="221">
        <f>G42*(1+L42/100)</f>
        <v>0</v>
      </c>
      <c r="N42" s="220">
        <v>0</v>
      </c>
      <c r="O42" s="220">
        <f>ROUND(E42*N42,2)</f>
        <v>0</v>
      </c>
      <c r="P42" s="220">
        <v>0</v>
      </c>
      <c r="Q42" s="220">
        <f>ROUND(E42*P42,2)</f>
        <v>0</v>
      </c>
      <c r="R42" s="221" t="s">
        <v>501</v>
      </c>
      <c r="S42" s="221" t="s">
        <v>242</v>
      </c>
      <c r="T42" s="221" t="s">
        <v>248</v>
      </c>
      <c r="U42" s="221">
        <v>0</v>
      </c>
      <c r="V42" s="221">
        <f>ROUND(E42*U42,2)</f>
        <v>0</v>
      </c>
      <c r="W42" s="221"/>
      <c r="X42" s="221" t="s">
        <v>347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357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7" t="s">
        <v>518</v>
      </c>
      <c r="D43" s="257"/>
      <c r="E43" s="257"/>
      <c r="F43" s="257"/>
      <c r="G43" s="257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250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229" t="s">
        <v>178</v>
      </c>
      <c r="B44" s="230" t="s">
        <v>114</v>
      </c>
      <c r="C44" s="246" t="s">
        <v>115</v>
      </c>
      <c r="D44" s="231"/>
      <c r="E44" s="232"/>
      <c r="F44" s="233"/>
      <c r="G44" s="233">
        <f>SUMIF(AG45:AG50,"&lt;&gt;NOR",G45:G50)</f>
        <v>0</v>
      </c>
      <c r="H44" s="233"/>
      <c r="I44" s="233">
        <f>SUM(I45:I50)</f>
        <v>0</v>
      </c>
      <c r="J44" s="233"/>
      <c r="K44" s="233">
        <f>SUM(K45:K50)</f>
        <v>0</v>
      </c>
      <c r="L44" s="233"/>
      <c r="M44" s="233">
        <f>SUM(M45:M50)</f>
        <v>0</v>
      </c>
      <c r="N44" s="232"/>
      <c r="O44" s="232">
        <f>SUM(O45:O50)</f>
        <v>0.32</v>
      </c>
      <c r="P44" s="232"/>
      <c r="Q44" s="232">
        <f>SUM(Q45:Q50)</f>
        <v>0</v>
      </c>
      <c r="R44" s="233"/>
      <c r="S44" s="233"/>
      <c r="T44" s="234"/>
      <c r="U44" s="228"/>
      <c r="V44" s="228">
        <f>SUM(V45:V50)</f>
        <v>0</v>
      </c>
      <c r="W44" s="228"/>
      <c r="X44" s="228"/>
      <c r="Y44" s="228"/>
      <c r="AG44" t="s">
        <v>179</v>
      </c>
    </row>
    <row r="45" spans="1:60" outlineLevel="1" x14ac:dyDescent="0.2">
      <c r="A45" s="258">
        <v>13</v>
      </c>
      <c r="B45" s="259" t="s">
        <v>519</v>
      </c>
      <c r="C45" s="268" t="s">
        <v>520</v>
      </c>
      <c r="D45" s="260" t="s">
        <v>270</v>
      </c>
      <c r="E45" s="261">
        <v>8</v>
      </c>
      <c r="F45" s="262"/>
      <c r="G45" s="263">
        <f>ROUND(E45*F45,2)</f>
        <v>0</v>
      </c>
      <c r="H45" s="262"/>
      <c r="I45" s="263">
        <f>ROUND(E45*H45,2)</f>
        <v>0</v>
      </c>
      <c r="J45" s="262"/>
      <c r="K45" s="263">
        <f>ROUND(E45*J45,2)</f>
        <v>0</v>
      </c>
      <c r="L45" s="263">
        <v>21</v>
      </c>
      <c r="M45" s="263">
        <f>G45*(1+L45/100)</f>
        <v>0</v>
      </c>
      <c r="N45" s="261">
        <v>0</v>
      </c>
      <c r="O45" s="261">
        <f>ROUND(E45*N45,2)</f>
        <v>0</v>
      </c>
      <c r="P45" s="261">
        <v>0</v>
      </c>
      <c r="Q45" s="261">
        <f>ROUND(E45*P45,2)</f>
        <v>0</v>
      </c>
      <c r="R45" s="263" t="s">
        <v>521</v>
      </c>
      <c r="S45" s="263" t="s">
        <v>242</v>
      </c>
      <c r="T45" s="264" t="s">
        <v>242</v>
      </c>
      <c r="U45" s="221">
        <v>0</v>
      </c>
      <c r="V45" s="221">
        <f>ROUND(E45*U45,2)</f>
        <v>0</v>
      </c>
      <c r="W45" s="221"/>
      <c r="X45" s="221" t="s">
        <v>185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353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8">
        <v>14</v>
      </c>
      <c r="B46" s="259" t="s">
        <v>522</v>
      </c>
      <c r="C46" s="268" t="s">
        <v>523</v>
      </c>
      <c r="D46" s="260" t="s">
        <v>310</v>
      </c>
      <c r="E46" s="261">
        <v>1</v>
      </c>
      <c r="F46" s="262"/>
      <c r="G46" s="263">
        <f>ROUND(E46*F46,2)</f>
        <v>0</v>
      </c>
      <c r="H46" s="262"/>
      <c r="I46" s="263">
        <f>ROUND(E46*H46,2)</f>
        <v>0</v>
      </c>
      <c r="J46" s="262"/>
      <c r="K46" s="263">
        <f>ROUND(E46*J46,2)</f>
        <v>0</v>
      </c>
      <c r="L46" s="263">
        <v>21</v>
      </c>
      <c r="M46" s="263">
        <f>G46*(1+L46/100)</f>
        <v>0</v>
      </c>
      <c r="N46" s="261">
        <v>0</v>
      </c>
      <c r="O46" s="261">
        <f>ROUND(E46*N46,2)</f>
        <v>0</v>
      </c>
      <c r="P46" s="261">
        <v>0</v>
      </c>
      <c r="Q46" s="261">
        <f>ROUND(E46*P46,2)</f>
        <v>0</v>
      </c>
      <c r="R46" s="263" t="s">
        <v>521</v>
      </c>
      <c r="S46" s="263" t="s">
        <v>242</v>
      </c>
      <c r="T46" s="264" t="s">
        <v>242</v>
      </c>
      <c r="U46" s="221">
        <v>0</v>
      </c>
      <c r="V46" s="221">
        <f>ROUND(E46*U46,2)</f>
        <v>0</v>
      </c>
      <c r="W46" s="221"/>
      <c r="X46" s="221" t="s">
        <v>185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353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58">
        <v>15</v>
      </c>
      <c r="B47" s="259" t="s">
        <v>524</v>
      </c>
      <c r="C47" s="268" t="s">
        <v>525</v>
      </c>
      <c r="D47" s="260" t="s">
        <v>310</v>
      </c>
      <c r="E47" s="261">
        <v>1</v>
      </c>
      <c r="F47" s="262"/>
      <c r="G47" s="263">
        <f>ROUND(E47*F47,2)</f>
        <v>0</v>
      </c>
      <c r="H47" s="262"/>
      <c r="I47" s="263">
        <f>ROUND(E47*H47,2)</f>
        <v>0</v>
      </c>
      <c r="J47" s="262"/>
      <c r="K47" s="263">
        <f>ROUND(E47*J47,2)</f>
        <v>0</v>
      </c>
      <c r="L47" s="263">
        <v>21</v>
      </c>
      <c r="M47" s="263">
        <f>G47*(1+L47/100)</f>
        <v>0</v>
      </c>
      <c r="N47" s="261">
        <v>0</v>
      </c>
      <c r="O47" s="261">
        <f>ROUND(E47*N47,2)</f>
        <v>0</v>
      </c>
      <c r="P47" s="261">
        <v>0</v>
      </c>
      <c r="Q47" s="261">
        <f>ROUND(E47*P47,2)</f>
        <v>0</v>
      </c>
      <c r="R47" s="263" t="s">
        <v>521</v>
      </c>
      <c r="S47" s="263" t="s">
        <v>242</v>
      </c>
      <c r="T47" s="264" t="s">
        <v>242</v>
      </c>
      <c r="U47" s="221">
        <v>0</v>
      </c>
      <c r="V47" s="221">
        <f>ROUND(E47*U47,2)</f>
        <v>0</v>
      </c>
      <c r="W47" s="221"/>
      <c r="X47" s="221" t="s">
        <v>185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353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16</v>
      </c>
      <c r="B48" s="237" t="s">
        <v>526</v>
      </c>
      <c r="C48" s="247" t="s">
        <v>527</v>
      </c>
      <c r="D48" s="238" t="s">
        <v>270</v>
      </c>
      <c r="E48" s="239">
        <v>8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3.9399999999999998E-2</v>
      </c>
      <c r="O48" s="239">
        <f>ROUND(E48*N48,2)</f>
        <v>0.32</v>
      </c>
      <c r="P48" s="239">
        <v>0</v>
      </c>
      <c r="Q48" s="239">
        <f>ROUND(E48*P48,2)</f>
        <v>0</v>
      </c>
      <c r="R48" s="241"/>
      <c r="S48" s="241" t="s">
        <v>183</v>
      </c>
      <c r="T48" s="242" t="s">
        <v>184</v>
      </c>
      <c r="U48" s="221">
        <v>0</v>
      </c>
      <c r="V48" s="221">
        <f>ROUND(E48*U48,2)</f>
        <v>0</v>
      </c>
      <c r="W48" s="221"/>
      <c r="X48" s="221" t="s">
        <v>366</v>
      </c>
      <c r="Y48" s="221" t="s">
        <v>186</v>
      </c>
      <c r="Z48" s="210"/>
      <c r="AA48" s="210"/>
      <c r="AB48" s="210"/>
      <c r="AC48" s="210"/>
      <c r="AD48" s="210"/>
      <c r="AE48" s="210"/>
      <c r="AF48" s="210"/>
      <c r="AG48" s="210" t="s">
        <v>367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>
        <v>17</v>
      </c>
      <c r="B49" s="218" t="s">
        <v>528</v>
      </c>
      <c r="C49" s="266" t="s">
        <v>529</v>
      </c>
      <c r="D49" s="219" t="s">
        <v>0</v>
      </c>
      <c r="E49" s="256"/>
      <c r="F49" s="222"/>
      <c r="G49" s="221">
        <f>ROUND(E49*F49,2)</f>
        <v>0</v>
      </c>
      <c r="H49" s="222"/>
      <c r="I49" s="221">
        <f>ROUND(E49*H49,2)</f>
        <v>0</v>
      </c>
      <c r="J49" s="222"/>
      <c r="K49" s="221">
        <f>ROUND(E49*J49,2)</f>
        <v>0</v>
      </c>
      <c r="L49" s="221">
        <v>21</v>
      </c>
      <c r="M49" s="221">
        <f>G49*(1+L49/100)</f>
        <v>0</v>
      </c>
      <c r="N49" s="220">
        <v>0</v>
      </c>
      <c r="O49" s="220">
        <f>ROUND(E49*N49,2)</f>
        <v>0</v>
      </c>
      <c r="P49" s="220">
        <v>0</v>
      </c>
      <c r="Q49" s="220">
        <f>ROUND(E49*P49,2)</f>
        <v>0</v>
      </c>
      <c r="R49" s="221" t="s">
        <v>521</v>
      </c>
      <c r="S49" s="221" t="s">
        <v>242</v>
      </c>
      <c r="T49" s="221" t="s">
        <v>248</v>
      </c>
      <c r="U49" s="221">
        <v>0</v>
      </c>
      <c r="V49" s="221">
        <f>ROUND(E49*U49,2)</f>
        <v>0</v>
      </c>
      <c r="W49" s="221"/>
      <c r="X49" s="221" t="s">
        <v>347</v>
      </c>
      <c r="Y49" s="221" t="s">
        <v>186</v>
      </c>
      <c r="Z49" s="210"/>
      <c r="AA49" s="210"/>
      <c r="AB49" s="210"/>
      <c r="AC49" s="210"/>
      <c r="AD49" s="210"/>
      <c r="AE49" s="210"/>
      <c r="AF49" s="210"/>
      <c r="AG49" s="210" t="s">
        <v>357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7" t="s">
        <v>416</v>
      </c>
      <c r="D50" s="257"/>
      <c r="E50" s="257"/>
      <c r="F50" s="257"/>
      <c r="G50" s="257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250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29" t="s">
        <v>178</v>
      </c>
      <c r="B51" s="230" t="s">
        <v>126</v>
      </c>
      <c r="C51" s="246" t="s">
        <v>127</v>
      </c>
      <c r="D51" s="231"/>
      <c r="E51" s="232"/>
      <c r="F51" s="233"/>
      <c r="G51" s="233">
        <f>SUMIF(AG52:AG57,"&lt;&gt;NOR",G52:G57)</f>
        <v>0</v>
      </c>
      <c r="H51" s="233"/>
      <c r="I51" s="233">
        <f>SUM(I52:I57)</f>
        <v>0</v>
      </c>
      <c r="J51" s="233"/>
      <c r="K51" s="233">
        <f>SUM(K52:K57)</f>
        <v>0</v>
      </c>
      <c r="L51" s="233"/>
      <c r="M51" s="233">
        <f>SUM(M52:M57)</f>
        <v>0</v>
      </c>
      <c r="N51" s="232"/>
      <c r="O51" s="232">
        <f>SUM(O52:O57)</f>
        <v>0</v>
      </c>
      <c r="P51" s="232"/>
      <c r="Q51" s="232">
        <f>SUM(Q52:Q57)</f>
        <v>0.05</v>
      </c>
      <c r="R51" s="233"/>
      <c r="S51" s="233"/>
      <c r="T51" s="234"/>
      <c r="U51" s="228"/>
      <c r="V51" s="228">
        <f>SUM(V52:V57)</f>
        <v>0</v>
      </c>
      <c r="W51" s="228"/>
      <c r="X51" s="228"/>
      <c r="Y51" s="228"/>
      <c r="AG51" t="s">
        <v>179</v>
      </c>
    </row>
    <row r="52" spans="1:60" outlineLevel="1" x14ac:dyDescent="0.2">
      <c r="A52" s="236">
        <v>18</v>
      </c>
      <c r="B52" s="237" t="s">
        <v>530</v>
      </c>
      <c r="C52" s="247" t="s">
        <v>531</v>
      </c>
      <c r="D52" s="238" t="s">
        <v>532</v>
      </c>
      <c r="E52" s="239">
        <v>50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6.0000000000000002E-5</v>
      </c>
      <c r="O52" s="239">
        <f>ROUND(E52*N52,2)</f>
        <v>0</v>
      </c>
      <c r="P52" s="239">
        <v>0</v>
      </c>
      <c r="Q52" s="239">
        <f>ROUND(E52*P52,2)</f>
        <v>0</v>
      </c>
      <c r="R52" s="241" t="s">
        <v>533</v>
      </c>
      <c r="S52" s="241" t="s">
        <v>242</v>
      </c>
      <c r="T52" s="242" t="s">
        <v>242</v>
      </c>
      <c r="U52" s="221">
        <v>0</v>
      </c>
      <c r="V52" s="221">
        <f>ROUND(E52*U52,2)</f>
        <v>0</v>
      </c>
      <c r="W52" s="221"/>
      <c r="X52" s="221" t="s">
        <v>185</v>
      </c>
      <c r="Y52" s="221" t="s">
        <v>186</v>
      </c>
      <c r="Z52" s="210"/>
      <c r="AA52" s="210"/>
      <c r="AB52" s="210"/>
      <c r="AC52" s="210"/>
      <c r="AD52" s="210"/>
      <c r="AE52" s="210"/>
      <c r="AF52" s="210"/>
      <c r="AG52" s="210" t="s">
        <v>206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48" t="s">
        <v>534</v>
      </c>
      <c r="D53" s="243"/>
      <c r="E53" s="243"/>
      <c r="F53" s="243"/>
      <c r="G53" s="243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189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6">
        <v>19</v>
      </c>
      <c r="B54" s="237" t="s">
        <v>535</v>
      </c>
      <c r="C54" s="247" t="s">
        <v>536</v>
      </c>
      <c r="D54" s="238" t="s">
        <v>532</v>
      </c>
      <c r="E54" s="239">
        <v>50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3.0000000000000001E-5</v>
      </c>
      <c r="O54" s="239">
        <f>ROUND(E54*N54,2)</f>
        <v>0</v>
      </c>
      <c r="P54" s="239">
        <v>1E-3</v>
      </c>
      <c r="Q54" s="239">
        <f>ROUND(E54*P54,2)</f>
        <v>0.05</v>
      </c>
      <c r="R54" s="241"/>
      <c r="S54" s="241" t="s">
        <v>183</v>
      </c>
      <c r="T54" s="242" t="s">
        <v>184</v>
      </c>
      <c r="U54" s="221">
        <v>0</v>
      </c>
      <c r="V54" s="221">
        <f>ROUND(E54*U54,2)</f>
        <v>0</v>
      </c>
      <c r="W54" s="221"/>
      <c r="X54" s="221" t="s">
        <v>185</v>
      </c>
      <c r="Y54" s="221" t="s">
        <v>186</v>
      </c>
      <c r="Z54" s="210"/>
      <c r="AA54" s="210"/>
      <c r="AB54" s="210"/>
      <c r="AC54" s="210"/>
      <c r="AD54" s="210"/>
      <c r="AE54" s="210"/>
      <c r="AF54" s="210"/>
      <c r="AG54" s="210" t="s">
        <v>353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48" t="s">
        <v>487</v>
      </c>
      <c r="D55" s="243"/>
      <c r="E55" s="243"/>
      <c r="F55" s="243"/>
      <c r="G55" s="243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189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17">
        <v>20</v>
      </c>
      <c r="B56" s="218" t="s">
        <v>537</v>
      </c>
      <c r="C56" s="266" t="s">
        <v>538</v>
      </c>
      <c r="D56" s="219" t="s">
        <v>0</v>
      </c>
      <c r="E56" s="256"/>
      <c r="F56" s="222"/>
      <c r="G56" s="221">
        <f>ROUND(E56*F56,2)</f>
        <v>0</v>
      </c>
      <c r="H56" s="222"/>
      <c r="I56" s="221">
        <f>ROUND(E56*H56,2)</f>
        <v>0</v>
      </c>
      <c r="J56" s="222"/>
      <c r="K56" s="221">
        <f>ROUND(E56*J56,2)</f>
        <v>0</v>
      </c>
      <c r="L56" s="221">
        <v>21</v>
      </c>
      <c r="M56" s="221">
        <f>G56*(1+L56/100)</f>
        <v>0</v>
      </c>
      <c r="N56" s="220">
        <v>0</v>
      </c>
      <c r="O56" s="220">
        <f>ROUND(E56*N56,2)</f>
        <v>0</v>
      </c>
      <c r="P56" s="220">
        <v>0</v>
      </c>
      <c r="Q56" s="220">
        <f>ROUND(E56*P56,2)</f>
        <v>0</v>
      </c>
      <c r="R56" s="221" t="s">
        <v>533</v>
      </c>
      <c r="S56" s="221" t="s">
        <v>242</v>
      </c>
      <c r="T56" s="221" t="s">
        <v>248</v>
      </c>
      <c r="U56" s="221">
        <v>0</v>
      </c>
      <c r="V56" s="221">
        <f>ROUND(E56*U56,2)</f>
        <v>0</v>
      </c>
      <c r="W56" s="221"/>
      <c r="X56" s="221" t="s">
        <v>347</v>
      </c>
      <c r="Y56" s="221" t="s">
        <v>186</v>
      </c>
      <c r="Z56" s="210"/>
      <c r="AA56" s="210"/>
      <c r="AB56" s="210"/>
      <c r="AC56" s="210"/>
      <c r="AD56" s="210"/>
      <c r="AE56" s="210"/>
      <c r="AF56" s="210"/>
      <c r="AG56" s="210" t="s">
        <v>357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67" t="s">
        <v>358</v>
      </c>
      <c r="D57" s="257"/>
      <c r="E57" s="257"/>
      <c r="F57" s="257"/>
      <c r="G57" s="257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250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29" t="s">
        <v>178</v>
      </c>
      <c r="B58" s="230" t="s">
        <v>142</v>
      </c>
      <c r="C58" s="246" t="s">
        <v>143</v>
      </c>
      <c r="D58" s="231"/>
      <c r="E58" s="232"/>
      <c r="F58" s="233"/>
      <c r="G58" s="233">
        <f>SUMIF(AG59:AG84,"&lt;&gt;NOR",G59:G84)</f>
        <v>0</v>
      </c>
      <c r="H58" s="233"/>
      <c r="I58" s="233">
        <f>SUM(I59:I84)</f>
        <v>0</v>
      </c>
      <c r="J58" s="233"/>
      <c r="K58" s="233">
        <f>SUM(K59:K84)</f>
        <v>0</v>
      </c>
      <c r="L58" s="233"/>
      <c r="M58" s="233">
        <f>SUM(M59:M84)</f>
        <v>0</v>
      </c>
      <c r="N58" s="232"/>
      <c r="O58" s="232">
        <f>SUM(O59:O84)</f>
        <v>0.23</v>
      </c>
      <c r="P58" s="232"/>
      <c r="Q58" s="232">
        <f>SUM(Q59:Q84)</f>
        <v>0</v>
      </c>
      <c r="R58" s="233"/>
      <c r="S58" s="233"/>
      <c r="T58" s="234"/>
      <c r="U58" s="228"/>
      <c r="V58" s="228">
        <f>SUM(V59:V84)</f>
        <v>0</v>
      </c>
      <c r="W58" s="228"/>
      <c r="X58" s="228"/>
      <c r="Y58" s="228"/>
      <c r="AG58" t="s">
        <v>179</v>
      </c>
    </row>
    <row r="59" spans="1:60" outlineLevel="1" x14ac:dyDescent="0.2">
      <c r="A59" s="258">
        <v>21</v>
      </c>
      <c r="B59" s="259" t="s">
        <v>539</v>
      </c>
      <c r="C59" s="268" t="s">
        <v>540</v>
      </c>
      <c r="D59" s="260" t="s">
        <v>310</v>
      </c>
      <c r="E59" s="261">
        <v>1</v>
      </c>
      <c r="F59" s="262"/>
      <c r="G59" s="263">
        <f>ROUND(E59*F59,2)</f>
        <v>0</v>
      </c>
      <c r="H59" s="262"/>
      <c r="I59" s="263">
        <f>ROUND(E59*H59,2)</f>
        <v>0</v>
      </c>
      <c r="J59" s="262"/>
      <c r="K59" s="263">
        <f>ROUND(E59*J59,2)</f>
        <v>0</v>
      </c>
      <c r="L59" s="263">
        <v>21</v>
      </c>
      <c r="M59" s="263">
        <f>G59*(1+L59/100)</f>
        <v>0</v>
      </c>
      <c r="N59" s="261">
        <v>0</v>
      </c>
      <c r="O59" s="261">
        <f>ROUND(E59*N59,2)</f>
        <v>0</v>
      </c>
      <c r="P59" s="261">
        <v>0</v>
      </c>
      <c r="Q59" s="261">
        <f>ROUND(E59*P59,2)</f>
        <v>0</v>
      </c>
      <c r="R59" s="263"/>
      <c r="S59" s="263" t="s">
        <v>183</v>
      </c>
      <c r="T59" s="264" t="s">
        <v>184</v>
      </c>
      <c r="U59" s="221">
        <v>0</v>
      </c>
      <c r="V59" s="221">
        <f>ROUND(E59*U59,2)</f>
        <v>0</v>
      </c>
      <c r="W59" s="221"/>
      <c r="X59" s="221" t="s">
        <v>185</v>
      </c>
      <c r="Y59" s="221" t="s">
        <v>186</v>
      </c>
      <c r="Z59" s="210"/>
      <c r="AA59" s="210"/>
      <c r="AB59" s="210"/>
      <c r="AC59" s="210"/>
      <c r="AD59" s="210"/>
      <c r="AE59" s="210"/>
      <c r="AF59" s="210"/>
      <c r="AG59" s="210" t="s">
        <v>541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58">
        <v>22</v>
      </c>
      <c r="B60" s="259" t="s">
        <v>542</v>
      </c>
      <c r="C60" s="268" t="s">
        <v>543</v>
      </c>
      <c r="D60" s="260" t="s">
        <v>310</v>
      </c>
      <c r="E60" s="261">
        <v>2</v>
      </c>
      <c r="F60" s="262"/>
      <c r="G60" s="263">
        <f>ROUND(E60*F60,2)</f>
        <v>0</v>
      </c>
      <c r="H60" s="262"/>
      <c r="I60" s="263">
        <f>ROUND(E60*H60,2)</f>
        <v>0</v>
      </c>
      <c r="J60" s="262"/>
      <c r="K60" s="263">
        <f>ROUND(E60*J60,2)</f>
        <v>0</v>
      </c>
      <c r="L60" s="263">
        <v>21</v>
      </c>
      <c r="M60" s="263">
        <f>G60*(1+L60/100)</f>
        <v>0</v>
      </c>
      <c r="N60" s="261">
        <v>0</v>
      </c>
      <c r="O60" s="261">
        <f>ROUND(E60*N60,2)</f>
        <v>0</v>
      </c>
      <c r="P60" s="261">
        <v>0</v>
      </c>
      <c r="Q60" s="261">
        <f>ROUND(E60*P60,2)</f>
        <v>0</v>
      </c>
      <c r="R60" s="263"/>
      <c r="S60" s="263" t="s">
        <v>183</v>
      </c>
      <c r="T60" s="264" t="s">
        <v>184</v>
      </c>
      <c r="U60" s="221">
        <v>0</v>
      </c>
      <c r="V60" s="221">
        <f>ROUND(E60*U60,2)</f>
        <v>0</v>
      </c>
      <c r="W60" s="221"/>
      <c r="X60" s="221" t="s">
        <v>185</v>
      </c>
      <c r="Y60" s="221" t="s">
        <v>186</v>
      </c>
      <c r="Z60" s="210"/>
      <c r="AA60" s="210"/>
      <c r="AB60" s="210"/>
      <c r="AC60" s="210"/>
      <c r="AD60" s="210"/>
      <c r="AE60" s="210"/>
      <c r="AF60" s="210"/>
      <c r="AG60" s="210" t="s">
        <v>541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23</v>
      </c>
      <c r="B61" s="237" t="s">
        <v>544</v>
      </c>
      <c r="C61" s="247" t="s">
        <v>545</v>
      </c>
      <c r="D61" s="238" t="s">
        <v>532</v>
      </c>
      <c r="E61" s="239">
        <v>4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183</v>
      </c>
      <c r="T61" s="242" t="s">
        <v>184</v>
      </c>
      <c r="U61" s="221">
        <v>0</v>
      </c>
      <c r="V61" s="221">
        <f>ROUND(E61*U61,2)</f>
        <v>0</v>
      </c>
      <c r="W61" s="221"/>
      <c r="X61" s="221" t="s">
        <v>185</v>
      </c>
      <c r="Y61" s="221" t="s">
        <v>186</v>
      </c>
      <c r="Z61" s="210"/>
      <c r="AA61" s="210"/>
      <c r="AB61" s="210"/>
      <c r="AC61" s="210"/>
      <c r="AD61" s="210"/>
      <c r="AE61" s="210"/>
      <c r="AF61" s="210"/>
      <c r="AG61" s="210" t="s">
        <v>541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48" t="s">
        <v>487</v>
      </c>
      <c r="D62" s="243"/>
      <c r="E62" s="243"/>
      <c r="F62" s="243"/>
      <c r="G62" s="243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189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6">
        <v>24</v>
      </c>
      <c r="B63" s="237" t="s">
        <v>546</v>
      </c>
      <c r="C63" s="247" t="s">
        <v>547</v>
      </c>
      <c r="D63" s="238" t="s">
        <v>548</v>
      </c>
      <c r="E63" s="239">
        <v>6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39">
        <v>1.1999999999999999E-3</v>
      </c>
      <c r="O63" s="239">
        <f>ROUND(E63*N63,2)</f>
        <v>0.01</v>
      </c>
      <c r="P63" s="239">
        <v>0</v>
      </c>
      <c r="Q63" s="239">
        <f>ROUND(E63*P63,2)</f>
        <v>0</v>
      </c>
      <c r="R63" s="241"/>
      <c r="S63" s="241" t="s">
        <v>183</v>
      </c>
      <c r="T63" s="242" t="s">
        <v>184</v>
      </c>
      <c r="U63" s="221">
        <v>0</v>
      </c>
      <c r="V63" s="221">
        <f>ROUND(E63*U63,2)</f>
        <v>0</v>
      </c>
      <c r="W63" s="221"/>
      <c r="X63" s="221" t="s">
        <v>185</v>
      </c>
      <c r="Y63" s="221" t="s">
        <v>186</v>
      </c>
      <c r="Z63" s="210"/>
      <c r="AA63" s="210"/>
      <c r="AB63" s="210"/>
      <c r="AC63" s="210"/>
      <c r="AD63" s="210"/>
      <c r="AE63" s="210"/>
      <c r="AF63" s="210"/>
      <c r="AG63" s="210" t="s">
        <v>541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48" t="s">
        <v>487</v>
      </c>
      <c r="D64" s="243"/>
      <c r="E64" s="243"/>
      <c r="F64" s="243"/>
      <c r="G64" s="243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189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25</v>
      </c>
      <c r="B65" s="237" t="s">
        <v>549</v>
      </c>
      <c r="C65" s="247" t="s">
        <v>550</v>
      </c>
      <c r="D65" s="238" t="s">
        <v>270</v>
      </c>
      <c r="E65" s="239">
        <v>40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6.6E-4</v>
      </c>
      <c r="O65" s="239">
        <f>ROUND(E65*N65,2)</f>
        <v>0.03</v>
      </c>
      <c r="P65" s="239">
        <v>0</v>
      </c>
      <c r="Q65" s="239">
        <f>ROUND(E65*P65,2)</f>
        <v>0</v>
      </c>
      <c r="R65" s="241"/>
      <c r="S65" s="241" t="s">
        <v>183</v>
      </c>
      <c r="T65" s="242" t="s">
        <v>184</v>
      </c>
      <c r="U65" s="221">
        <v>0</v>
      </c>
      <c r="V65" s="221">
        <f>ROUND(E65*U65,2)</f>
        <v>0</v>
      </c>
      <c r="W65" s="221"/>
      <c r="X65" s="221" t="s">
        <v>185</v>
      </c>
      <c r="Y65" s="221" t="s">
        <v>186</v>
      </c>
      <c r="Z65" s="210"/>
      <c r="AA65" s="210"/>
      <c r="AB65" s="210"/>
      <c r="AC65" s="210"/>
      <c r="AD65" s="210"/>
      <c r="AE65" s="210"/>
      <c r="AF65" s="210"/>
      <c r="AG65" s="210" t="s">
        <v>206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48" t="s">
        <v>487</v>
      </c>
      <c r="D66" s="243"/>
      <c r="E66" s="243"/>
      <c r="F66" s="243"/>
      <c r="G66" s="243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189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26</v>
      </c>
      <c r="B67" s="237" t="s">
        <v>551</v>
      </c>
      <c r="C67" s="247" t="s">
        <v>552</v>
      </c>
      <c r="D67" s="238" t="s">
        <v>270</v>
      </c>
      <c r="E67" s="239">
        <v>20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1.2E-4</v>
      </c>
      <c r="O67" s="239">
        <f>ROUND(E67*N67,2)</f>
        <v>0</v>
      </c>
      <c r="P67" s="239">
        <v>0</v>
      </c>
      <c r="Q67" s="239">
        <f>ROUND(E67*P67,2)</f>
        <v>0</v>
      </c>
      <c r="R67" s="241"/>
      <c r="S67" s="241" t="s">
        <v>183</v>
      </c>
      <c r="T67" s="242" t="s">
        <v>184</v>
      </c>
      <c r="U67" s="221">
        <v>0</v>
      </c>
      <c r="V67" s="221">
        <f>ROUND(E67*U67,2)</f>
        <v>0</v>
      </c>
      <c r="W67" s="221"/>
      <c r="X67" s="221" t="s">
        <v>366</v>
      </c>
      <c r="Y67" s="221" t="s">
        <v>186</v>
      </c>
      <c r="Z67" s="210"/>
      <c r="AA67" s="210"/>
      <c r="AB67" s="210"/>
      <c r="AC67" s="210"/>
      <c r="AD67" s="210"/>
      <c r="AE67" s="210"/>
      <c r="AF67" s="210"/>
      <c r="AG67" s="210" t="s">
        <v>367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48" t="s">
        <v>487</v>
      </c>
      <c r="D68" s="243"/>
      <c r="E68" s="243"/>
      <c r="F68" s="243"/>
      <c r="G68" s="243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189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27</v>
      </c>
      <c r="B69" s="237" t="s">
        <v>553</v>
      </c>
      <c r="C69" s="247" t="s">
        <v>554</v>
      </c>
      <c r="D69" s="238" t="s">
        <v>270</v>
      </c>
      <c r="E69" s="239">
        <v>20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2.0000000000000001E-4</v>
      </c>
      <c r="O69" s="239">
        <f>ROUND(E69*N69,2)</f>
        <v>0</v>
      </c>
      <c r="P69" s="239">
        <v>0</v>
      </c>
      <c r="Q69" s="239">
        <f>ROUND(E69*P69,2)</f>
        <v>0</v>
      </c>
      <c r="R69" s="241"/>
      <c r="S69" s="241" t="s">
        <v>183</v>
      </c>
      <c r="T69" s="242" t="s">
        <v>184</v>
      </c>
      <c r="U69" s="221">
        <v>0</v>
      </c>
      <c r="V69" s="221">
        <f>ROUND(E69*U69,2)</f>
        <v>0</v>
      </c>
      <c r="W69" s="221"/>
      <c r="X69" s="221" t="s">
        <v>366</v>
      </c>
      <c r="Y69" s="221" t="s">
        <v>186</v>
      </c>
      <c r="Z69" s="210"/>
      <c r="AA69" s="210"/>
      <c r="AB69" s="210"/>
      <c r="AC69" s="210"/>
      <c r="AD69" s="210"/>
      <c r="AE69" s="210"/>
      <c r="AF69" s="210"/>
      <c r="AG69" s="210" t="s">
        <v>367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48" t="s">
        <v>487</v>
      </c>
      <c r="D70" s="243"/>
      <c r="E70" s="243"/>
      <c r="F70" s="243"/>
      <c r="G70" s="243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189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28</v>
      </c>
      <c r="B71" s="237" t="s">
        <v>555</v>
      </c>
      <c r="C71" s="247" t="s">
        <v>556</v>
      </c>
      <c r="D71" s="238" t="s">
        <v>557</v>
      </c>
      <c r="E71" s="239">
        <v>4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2.5999999999999999E-2</v>
      </c>
      <c r="O71" s="239">
        <f>ROUND(E71*N71,2)</f>
        <v>0.1</v>
      </c>
      <c r="P71" s="239">
        <v>0</v>
      </c>
      <c r="Q71" s="239">
        <f>ROUND(E71*P71,2)</f>
        <v>0</v>
      </c>
      <c r="R71" s="241"/>
      <c r="S71" s="241" t="s">
        <v>183</v>
      </c>
      <c r="T71" s="242" t="s">
        <v>184</v>
      </c>
      <c r="U71" s="221">
        <v>0</v>
      </c>
      <c r="V71" s="221">
        <f>ROUND(E71*U71,2)</f>
        <v>0</v>
      </c>
      <c r="W71" s="221"/>
      <c r="X71" s="221" t="s">
        <v>366</v>
      </c>
      <c r="Y71" s="221" t="s">
        <v>186</v>
      </c>
      <c r="Z71" s="210"/>
      <c r="AA71" s="210"/>
      <c r="AB71" s="210"/>
      <c r="AC71" s="210"/>
      <c r="AD71" s="210"/>
      <c r="AE71" s="210"/>
      <c r="AF71" s="210"/>
      <c r="AG71" s="210" t="s">
        <v>367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48" t="s">
        <v>487</v>
      </c>
      <c r="D72" s="243"/>
      <c r="E72" s="243"/>
      <c r="F72" s="243"/>
      <c r="G72" s="243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189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6">
        <v>29</v>
      </c>
      <c r="B73" s="237" t="s">
        <v>558</v>
      </c>
      <c r="C73" s="247" t="s">
        <v>559</v>
      </c>
      <c r="D73" s="238" t="s">
        <v>560</v>
      </c>
      <c r="E73" s="239">
        <v>4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39">
        <v>0</v>
      </c>
      <c r="O73" s="239">
        <f>ROUND(E73*N73,2)</f>
        <v>0</v>
      </c>
      <c r="P73" s="239">
        <v>0</v>
      </c>
      <c r="Q73" s="239">
        <f>ROUND(E73*P73,2)</f>
        <v>0</v>
      </c>
      <c r="R73" s="241"/>
      <c r="S73" s="241" t="s">
        <v>183</v>
      </c>
      <c r="T73" s="242" t="s">
        <v>184</v>
      </c>
      <c r="U73" s="221">
        <v>0</v>
      </c>
      <c r="V73" s="221">
        <f>ROUND(E73*U73,2)</f>
        <v>0</v>
      </c>
      <c r="W73" s="221"/>
      <c r="X73" s="221" t="s">
        <v>366</v>
      </c>
      <c r="Y73" s="221" t="s">
        <v>186</v>
      </c>
      <c r="Z73" s="210"/>
      <c r="AA73" s="210"/>
      <c r="AB73" s="210"/>
      <c r="AC73" s="210"/>
      <c r="AD73" s="210"/>
      <c r="AE73" s="210"/>
      <c r="AF73" s="210"/>
      <c r="AG73" s="210" t="s">
        <v>367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48" t="s">
        <v>487</v>
      </c>
      <c r="D74" s="243"/>
      <c r="E74" s="243"/>
      <c r="F74" s="243"/>
      <c r="G74" s="243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189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36">
        <v>30</v>
      </c>
      <c r="B75" s="237" t="s">
        <v>561</v>
      </c>
      <c r="C75" s="247" t="s">
        <v>562</v>
      </c>
      <c r="D75" s="238" t="s">
        <v>310</v>
      </c>
      <c r="E75" s="239">
        <v>2</v>
      </c>
      <c r="F75" s="240"/>
      <c r="G75" s="241">
        <f>ROUND(E75*F75,2)</f>
        <v>0</v>
      </c>
      <c r="H75" s="240"/>
      <c r="I75" s="241">
        <f>ROUND(E75*H75,2)</f>
        <v>0</v>
      </c>
      <c r="J75" s="240"/>
      <c r="K75" s="241">
        <f>ROUND(E75*J75,2)</f>
        <v>0</v>
      </c>
      <c r="L75" s="241">
        <v>21</v>
      </c>
      <c r="M75" s="241">
        <f>G75*(1+L75/100)</f>
        <v>0</v>
      </c>
      <c r="N75" s="239">
        <v>8.9999999999999993E-3</v>
      </c>
      <c r="O75" s="239">
        <f>ROUND(E75*N75,2)</f>
        <v>0.02</v>
      </c>
      <c r="P75" s="239">
        <v>0</v>
      </c>
      <c r="Q75" s="239">
        <f>ROUND(E75*P75,2)</f>
        <v>0</v>
      </c>
      <c r="R75" s="241"/>
      <c r="S75" s="241" t="s">
        <v>183</v>
      </c>
      <c r="T75" s="242" t="s">
        <v>184</v>
      </c>
      <c r="U75" s="221">
        <v>0</v>
      </c>
      <c r="V75" s="221">
        <f>ROUND(E75*U75,2)</f>
        <v>0</v>
      </c>
      <c r="W75" s="221"/>
      <c r="X75" s="221" t="s">
        <v>366</v>
      </c>
      <c r="Y75" s="221" t="s">
        <v>186</v>
      </c>
      <c r="Z75" s="210"/>
      <c r="AA75" s="210"/>
      <c r="AB75" s="210"/>
      <c r="AC75" s="210"/>
      <c r="AD75" s="210"/>
      <c r="AE75" s="210"/>
      <c r="AF75" s="210"/>
      <c r="AG75" s="210" t="s">
        <v>563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48" t="s">
        <v>564</v>
      </c>
      <c r="D76" s="243"/>
      <c r="E76" s="243"/>
      <c r="F76" s="243"/>
      <c r="G76" s="243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189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49" t="s">
        <v>572</v>
      </c>
      <c r="D77" s="244"/>
      <c r="E77" s="244"/>
      <c r="F77" s="244"/>
      <c r="G77" s="244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189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49" t="s">
        <v>573</v>
      </c>
      <c r="D78" s="244"/>
      <c r="E78" s="244"/>
      <c r="F78" s="244"/>
      <c r="G78" s="244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189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49" t="s">
        <v>565</v>
      </c>
      <c r="D79" s="244"/>
      <c r="E79" s="244"/>
      <c r="F79" s="244"/>
      <c r="G79" s="244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189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49" t="s">
        <v>566</v>
      </c>
      <c r="D80" s="244"/>
      <c r="E80" s="244"/>
      <c r="F80" s="244"/>
      <c r="G80" s="244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189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6">
        <v>31</v>
      </c>
      <c r="B81" s="237" t="s">
        <v>567</v>
      </c>
      <c r="C81" s="247" t="s">
        <v>568</v>
      </c>
      <c r="D81" s="238" t="s">
        <v>310</v>
      </c>
      <c r="E81" s="239">
        <v>1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6.8000000000000005E-2</v>
      </c>
      <c r="O81" s="239">
        <f>ROUND(E81*N81,2)</f>
        <v>7.0000000000000007E-2</v>
      </c>
      <c r="P81" s="239">
        <v>0</v>
      </c>
      <c r="Q81" s="239">
        <f>ROUND(E81*P81,2)</f>
        <v>0</v>
      </c>
      <c r="R81" s="241"/>
      <c r="S81" s="241" t="s">
        <v>183</v>
      </c>
      <c r="T81" s="242" t="s">
        <v>184</v>
      </c>
      <c r="U81" s="221">
        <v>0</v>
      </c>
      <c r="V81" s="221">
        <f>ROUND(E81*U81,2)</f>
        <v>0</v>
      </c>
      <c r="W81" s="221"/>
      <c r="X81" s="221" t="s">
        <v>366</v>
      </c>
      <c r="Y81" s="221" t="s">
        <v>186</v>
      </c>
      <c r="Z81" s="210"/>
      <c r="AA81" s="210"/>
      <c r="AB81" s="210"/>
      <c r="AC81" s="210"/>
      <c r="AD81" s="210"/>
      <c r="AE81" s="210"/>
      <c r="AF81" s="210"/>
      <c r="AG81" s="210" t="s">
        <v>563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48" t="s">
        <v>569</v>
      </c>
      <c r="D82" s="243"/>
      <c r="E82" s="243"/>
      <c r="F82" s="243"/>
      <c r="G82" s="243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189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49" t="s">
        <v>570</v>
      </c>
      <c r="D83" s="244"/>
      <c r="E83" s="244"/>
      <c r="F83" s="244"/>
      <c r="G83" s="244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189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49" t="s">
        <v>571</v>
      </c>
      <c r="D84" s="244"/>
      <c r="E84" s="244"/>
      <c r="F84" s="244"/>
      <c r="G84" s="244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189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29" t="s">
        <v>178</v>
      </c>
      <c r="B85" s="230" t="s">
        <v>146</v>
      </c>
      <c r="C85" s="246" t="s">
        <v>147</v>
      </c>
      <c r="D85" s="231"/>
      <c r="E85" s="232"/>
      <c r="F85" s="233"/>
      <c r="G85" s="233">
        <f>SUMIF(AG86:AG93,"&lt;&gt;NOR",G86:G93)</f>
        <v>0</v>
      </c>
      <c r="H85" s="233"/>
      <c r="I85" s="233">
        <f>SUM(I86:I93)</f>
        <v>0</v>
      </c>
      <c r="J85" s="233"/>
      <c r="K85" s="233">
        <f>SUM(K86:K93)</f>
        <v>0</v>
      </c>
      <c r="L85" s="233"/>
      <c r="M85" s="233">
        <f>SUM(M86:M93)</f>
        <v>0</v>
      </c>
      <c r="N85" s="232"/>
      <c r="O85" s="232">
        <f>SUM(O86:O93)</f>
        <v>0</v>
      </c>
      <c r="P85" s="232"/>
      <c r="Q85" s="232">
        <f>SUM(Q86:Q93)</f>
        <v>0</v>
      </c>
      <c r="R85" s="233"/>
      <c r="S85" s="233"/>
      <c r="T85" s="234"/>
      <c r="U85" s="228"/>
      <c r="V85" s="228">
        <f>SUM(V86:V93)</f>
        <v>2.06</v>
      </c>
      <c r="W85" s="228"/>
      <c r="X85" s="228"/>
      <c r="Y85" s="228"/>
      <c r="AG85" t="s">
        <v>179</v>
      </c>
    </row>
    <row r="86" spans="1:60" outlineLevel="1" x14ac:dyDescent="0.2">
      <c r="A86" s="236">
        <v>32</v>
      </c>
      <c r="B86" s="237" t="s">
        <v>465</v>
      </c>
      <c r="C86" s="247" t="s">
        <v>466</v>
      </c>
      <c r="D86" s="238" t="s">
        <v>301</v>
      </c>
      <c r="E86" s="239">
        <v>0.65022999999999997</v>
      </c>
      <c r="F86" s="240"/>
      <c r="G86" s="241">
        <f>ROUND(E86*F86,2)</f>
        <v>0</v>
      </c>
      <c r="H86" s="240"/>
      <c r="I86" s="241">
        <f>ROUND(E86*H86,2)</f>
        <v>0</v>
      </c>
      <c r="J86" s="240"/>
      <c r="K86" s="241">
        <f>ROUND(E86*J86,2)</f>
        <v>0</v>
      </c>
      <c r="L86" s="241">
        <v>21</v>
      </c>
      <c r="M86" s="241">
        <f>G86*(1+L86/100)</f>
        <v>0</v>
      </c>
      <c r="N86" s="239">
        <v>0</v>
      </c>
      <c r="O86" s="239">
        <f>ROUND(E86*N86,2)</f>
        <v>0</v>
      </c>
      <c r="P86" s="239">
        <v>0</v>
      </c>
      <c r="Q86" s="239">
        <f>ROUND(E86*P86,2)</f>
        <v>0</v>
      </c>
      <c r="R86" s="241" t="s">
        <v>467</v>
      </c>
      <c r="S86" s="241" t="s">
        <v>242</v>
      </c>
      <c r="T86" s="242" t="s">
        <v>184</v>
      </c>
      <c r="U86" s="221">
        <v>0.16400000000000001</v>
      </c>
      <c r="V86" s="221">
        <f>ROUND(E86*U86,2)</f>
        <v>0.11</v>
      </c>
      <c r="W86" s="221"/>
      <c r="X86" s="221" t="s">
        <v>468</v>
      </c>
      <c r="Y86" s="221" t="s">
        <v>186</v>
      </c>
      <c r="Z86" s="210"/>
      <c r="AA86" s="210"/>
      <c r="AB86" s="210"/>
      <c r="AC86" s="210"/>
      <c r="AD86" s="210"/>
      <c r="AE86" s="210"/>
      <c r="AF86" s="210"/>
      <c r="AG86" s="210" t="s">
        <v>469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2" x14ac:dyDescent="0.2">
      <c r="A87" s="217"/>
      <c r="B87" s="218"/>
      <c r="C87" s="265" t="s">
        <v>470</v>
      </c>
      <c r="D87" s="255"/>
      <c r="E87" s="255"/>
      <c r="F87" s="255"/>
      <c r="G87" s="255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250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45" t="str">
        <f>C87</f>
        <v>se složením a hrubým urovnáním nebo s přeložením na jiný dopravní prostředek kromě lodi, vč. příplatku za každých dalších i započatých 1000 m přes 1000 m,</v>
      </c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58">
        <v>33</v>
      </c>
      <c r="B88" s="259" t="s">
        <v>471</v>
      </c>
      <c r="C88" s="268" t="s">
        <v>472</v>
      </c>
      <c r="D88" s="260" t="s">
        <v>301</v>
      </c>
      <c r="E88" s="261">
        <v>0.65022999999999997</v>
      </c>
      <c r="F88" s="262"/>
      <c r="G88" s="263">
        <f>ROUND(E88*F88,2)</f>
        <v>0</v>
      </c>
      <c r="H88" s="262"/>
      <c r="I88" s="263">
        <f>ROUND(E88*H88,2)</f>
        <v>0</v>
      </c>
      <c r="J88" s="262"/>
      <c r="K88" s="263">
        <f>ROUND(E88*J88,2)</f>
        <v>0</v>
      </c>
      <c r="L88" s="263">
        <v>21</v>
      </c>
      <c r="M88" s="263">
        <f>G88*(1+L88/100)</f>
        <v>0</v>
      </c>
      <c r="N88" s="261">
        <v>0</v>
      </c>
      <c r="O88" s="261">
        <f>ROUND(E88*N88,2)</f>
        <v>0</v>
      </c>
      <c r="P88" s="261">
        <v>0</v>
      </c>
      <c r="Q88" s="261">
        <f>ROUND(E88*P88,2)</f>
        <v>0</v>
      </c>
      <c r="R88" s="263" t="s">
        <v>322</v>
      </c>
      <c r="S88" s="263" t="s">
        <v>242</v>
      </c>
      <c r="T88" s="264" t="s">
        <v>184</v>
      </c>
      <c r="U88" s="221">
        <v>0.93300000000000005</v>
      </c>
      <c r="V88" s="221">
        <f>ROUND(E88*U88,2)</f>
        <v>0.61</v>
      </c>
      <c r="W88" s="221"/>
      <c r="X88" s="221" t="s">
        <v>468</v>
      </c>
      <c r="Y88" s="221" t="s">
        <v>186</v>
      </c>
      <c r="Z88" s="210"/>
      <c r="AA88" s="210"/>
      <c r="AB88" s="210"/>
      <c r="AC88" s="210"/>
      <c r="AD88" s="210"/>
      <c r="AE88" s="210"/>
      <c r="AF88" s="210"/>
      <c r="AG88" s="210" t="s">
        <v>473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58">
        <v>34</v>
      </c>
      <c r="B89" s="259" t="s">
        <v>474</v>
      </c>
      <c r="C89" s="268" t="s">
        <v>475</v>
      </c>
      <c r="D89" s="260" t="s">
        <v>301</v>
      </c>
      <c r="E89" s="261">
        <v>0.65022999999999997</v>
      </c>
      <c r="F89" s="262"/>
      <c r="G89" s="263">
        <f>ROUND(E89*F89,2)</f>
        <v>0</v>
      </c>
      <c r="H89" s="262"/>
      <c r="I89" s="263">
        <f>ROUND(E89*H89,2)</f>
        <v>0</v>
      </c>
      <c r="J89" s="262"/>
      <c r="K89" s="263">
        <f>ROUND(E89*J89,2)</f>
        <v>0</v>
      </c>
      <c r="L89" s="263">
        <v>21</v>
      </c>
      <c r="M89" s="263">
        <f>G89*(1+L89/100)</f>
        <v>0</v>
      </c>
      <c r="N89" s="261">
        <v>0</v>
      </c>
      <c r="O89" s="261">
        <f>ROUND(E89*N89,2)</f>
        <v>0</v>
      </c>
      <c r="P89" s="261">
        <v>0</v>
      </c>
      <c r="Q89" s="261">
        <f>ROUND(E89*P89,2)</f>
        <v>0</v>
      </c>
      <c r="R89" s="263" t="s">
        <v>322</v>
      </c>
      <c r="S89" s="263" t="s">
        <v>242</v>
      </c>
      <c r="T89" s="264" t="s">
        <v>184</v>
      </c>
      <c r="U89" s="221">
        <v>0.49</v>
      </c>
      <c r="V89" s="221">
        <f>ROUND(E89*U89,2)</f>
        <v>0.32</v>
      </c>
      <c r="W89" s="221"/>
      <c r="X89" s="221" t="s">
        <v>468</v>
      </c>
      <c r="Y89" s="221" t="s">
        <v>186</v>
      </c>
      <c r="Z89" s="210"/>
      <c r="AA89" s="210"/>
      <c r="AB89" s="210"/>
      <c r="AC89" s="210"/>
      <c r="AD89" s="210"/>
      <c r="AE89" s="210"/>
      <c r="AF89" s="210"/>
      <c r="AG89" s="210" t="s">
        <v>469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58">
        <v>35</v>
      </c>
      <c r="B90" s="259" t="s">
        <v>476</v>
      </c>
      <c r="C90" s="268" t="s">
        <v>477</v>
      </c>
      <c r="D90" s="260" t="s">
        <v>301</v>
      </c>
      <c r="E90" s="261">
        <v>12.354369999999999</v>
      </c>
      <c r="F90" s="262"/>
      <c r="G90" s="263">
        <f>ROUND(E90*F90,2)</f>
        <v>0</v>
      </c>
      <c r="H90" s="262"/>
      <c r="I90" s="263">
        <f>ROUND(E90*H90,2)</f>
        <v>0</v>
      </c>
      <c r="J90" s="262"/>
      <c r="K90" s="263">
        <f>ROUND(E90*J90,2)</f>
        <v>0</v>
      </c>
      <c r="L90" s="263">
        <v>21</v>
      </c>
      <c r="M90" s="263">
        <f>G90*(1+L90/100)</f>
        <v>0</v>
      </c>
      <c r="N90" s="261">
        <v>0</v>
      </c>
      <c r="O90" s="261">
        <f>ROUND(E90*N90,2)</f>
        <v>0</v>
      </c>
      <c r="P90" s="261">
        <v>0</v>
      </c>
      <c r="Q90" s="261">
        <f>ROUND(E90*P90,2)</f>
        <v>0</v>
      </c>
      <c r="R90" s="263" t="s">
        <v>322</v>
      </c>
      <c r="S90" s="263" t="s">
        <v>242</v>
      </c>
      <c r="T90" s="264" t="s">
        <v>184</v>
      </c>
      <c r="U90" s="221">
        <v>0</v>
      </c>
      <c r="V90" s="221">
        <f>ROUND(E90*U90,2)</f>
        <v>0</v>
      </c>
      <c r="W90" s="221"/>
      <c r="X90" s="221" t="s">
        <v>468</v>
      </c>
      <c r="Y90" s="221" t="s">
        <v>186</v>
      </c>
      <c r="Z90" s="210"/>
      <c r="AA90" s="210"/>
      <c r="AB90" s="210"/>
      <c r="AC90" s="210"/>
      <c r="AD90" s="210"/>
      <c r="AE90" s="210"/>
      <c r="AF90" s="210"/>
      <c r="AG90" s="210" t="s">
        <v>469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58">
        <v>36</v>
      </c>
      <c r="B91" s="259" t="s">
        <v>478</v>
      </c>
      <c r="C91" s="268" t="s">
        <v>479</v>
      </c>
      <c r="D91" s="260" t="s">
        <v>301</v>
      </c>
      <c r="E91" s="261">
        <v>0.65022999999999997</v>
      </c>
      <c r="F91" s="262"/>
      <c r="G91" s="263">
        <f>ROUND(E91*F91,2)</f>
        <v>0</v>
      </c>
      <c r="H91" s="262"/>
      <c r="I91" s="263">
        <f>ROUND(E91*H91,2)</f>
        <v>0</v>
      </c>
      <c r="J91" s="262"/>
      <c r="K91" s="263">
        <f>ROUND(E91*J91,2)</f>
        <v>0</v>
      </c>
      <c r="L91" s="263">
        <v>21</v>
      </c>
      <c r="M91" s="263">
        <f>G91*(1+L91/100)</f>
        <v>0</v>
      </c>
      <c r="N91" s="261">
        <v>0</v>
      </c>
      <c r="O91" s="261">
        <f>ROUND(E91*N91,2)</f>
        <v>0</v>
      </c>
      <c r="P91" s="261">
        <v>0</v>
      </c>
      <c r="Q91" s="261">
        <f>ROUND(E91*P91,2)</f>
        <v>0</v>
      </c>
      <c r="R91" s="263" t="s">
        <v>322</v>
      </c>
      <c r="S91" s="263" t="s">
        <v>242</v>
      </c>
      <c r="T91" s="264" t="s">
        <v>184</v>
      </c>
      <c r="U91" s="221">
        <v>0.94199999999999995</v>
      </c>
      <c r="V91" s="221">
        <f>ROUND(E91*U91,2)</f>
        <v>0.61</v>
      </c>
      <c r="W91" s="221"/>
      <c r="X91" s="221" t="s">
        <v>468</v>
      </c>
      <c r="Y91" s="221" t="s">
        <v>186</v>
      </c>
      <c r="Z91" s="210"/>
      <c r="AA91" s="210"/>
      <c r="AB91" s="210"/>
      <c r="AC91" s="210"/>
      <c r="AD91" s="210"/>
      <c r="AE91" s="210"/>
      <c r="AF91" s="210"/>
      <c r="AG91" s="210" t="s">
        <v>469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58">
        <v>37</v>
      </c>
      <c r="B92" s="259" t="s">
        <v>480</v>
      </c>
      <c r="C92" s="268" t="s">
        <v>481</v>
      </c>
      <c r="D92" s="260" t="s">
        <v>301</v>
      </c>
      <c r="E92" s="261">
        <v>3.9013800000000001</v>
      </c>
      <c r="F92" s="262"/>
      <c r="G92" s="263">
        <f>ROUND(E92*F92,2)</f>
        <v>0</v>
      </c>
      <c r="H92" s="262"/>
      <c r="I92" s="263">
        <f>ROUND(E92*H92,2)</f>
        <v>0</v>
      </c>
      <c r="J92" s="262"/>
      <c r="K92" s="263">
        <f>ROUND(E92*J92,2)</f>
        <v>0</v>
      </c>
      <c r="L92" s="263">
        <v>21</v>
      </c>
      <c r="M92" s="263">
        <f>G92*(1+L92/100)</f>
        <v>0</v>
      </c>
      <c r="N92" s="261">
        <v>0</v>
      </c>
      <c r="O92" s="261">
        <f>ROUND(E92*N92,2)</f>
        <v>0</v>
      </c>
      <c r="P92" s="261">
        <v>0</v>
      </c>
      <c r="Q92" s="261">
        <f>ROUND(E92*P92,2)</f>
        <v>0</v>
      </c>
      <c r="R92" s="263" t="s">
        <v>322</v>
      </c>
      <c r="S92" s="263" t="s">
        <v>242</v>
      </c>
      <c r="T92" s="264" t="s">
        <v>184</v>
      </c>
      <c r="U92" s="221">
        <v>0.105</v>
      </c>
      <c r="V92" s="221">
        <f>ROUND(E92*U92,2)</f>
        <v>0.41</v>
      </c>
      <c r="W92" s="221"/>
      <c r="X92" s="221" t="s">
        <v>468</v>
      </c>
      <c r="Y92" s="221" t="s">
        <v>186</v>
      </c>
      <c r="Z92" s="210"/>
      <c r="AA92" s="210"/>
      <c r="AB92" s="210"/>
      <c r="AC92" s="210"/>
      <c r="AD92" s="210"/>
      <c r="AE92" s="210"/>
      <c r="AF92" s="210"/>
      <c r="AG92" s="210" t="s">
        <v>469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36">
        <v>38</v>
      </c>
      <c r="B93" s="237" t="s">
        <v>482</v>
      </c>
      <c r="C93" s="247" t="s">
        <v>483</v>
      </c>
      <c r="D93" s="238" t="s">
        <v>301</v>
      </c>
      <c r="E93" s="239">
        <v>0.65022999999999997</v>
      </c>
      <c r="F93" s="240"/>
      <c r="G93" s="241">
        <f>ROUND(E93*F93,2)</f>
        <v>0</v>
      </c>
      <c r="H93" s="240"/>
      <c r="I93" s="241">
        <f>ROUND(E93*H93,2)</f>
        <v>0</v>
      </c>
      <c r="J93" s="240"/>
      <c r="K93" s="241">
        <f>ROUND(E93*J93,2)</f>
        <v>0</v>
      </c>
      <c r="L93" s="241">
        <v>21</v>
      </c>
      <c r="M93" s="241">
        <f>G93*(1+L93/100)</f>
        <v>0</v>
      </c>
      <c r="N93" s="239">
        <v>0</v>
      </c>
      <c r="O93" s="239">
        <f>ROUND(E93*N93,2)</f>
        <v>0</v>
      </c>
      <c r="P93" s="239">
        <v>0</v>
      </c>
      <c r="Q93" s="239">
        <f>ROUND(E93*P93,2)</f>
        <v>0</v>
      </c>
      <c r="R93" s="241" t="s">
        <v>322</v>
      </c>
      <c r="S93" s="241" t="s">
        <v>242</v>
      </c>
      <c r="T93" s="242" t="s">
        <v>184</v>
      </c>
      <c r="U93" s="221">
        <v>0</v>
      </c>
      <c r="V93" s="221">
        <f>ROUND(E93*U93,2)</f>
        <v>0</v>
      </c>
      <c r="W93" s="221"/>
      <c r="X93" s="221" t="s">
        <v>468</v>
      </c>
      <c r="Y93" s="221" t="s">
        <v>186</v>
      </c>
      <c r="Z93" s="210"/>
      <c r="AA93" s="210"/>
      <c r="AB93" s="210"/>
      <c r="AC93" s="210"/>
      <c r="AD93" s="210"/>
      <c r="AE93" s="210"/>
      <c r="AF93" s="210"/>
      <c r="AG93" s="210" t="s">
        <v>473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x14ac:dyDescent="0.2">
      <c r="A94" s="3"/>
      <c r="B94" s="4"/>
      <c r="C94" s="252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164</v>
      </c>
    </row>
    <row r="95" spans="1:60" x14ac:dyDescent="0.2">
      <c r="A95" s="213"/>
      <c r="B95" s="214" t="s">
        <v>29</v>
      </c>
      <c r="C95" s="253"/>
      <c r="D95" s="215"/>
      <c r="E95" s="216"/>
      <c r="F95" s="216"/>
      <c r="G95" s="235">
        <f>G8+G14+G16+G23+G26+G44+G51+G58+G85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217</v>
      </c>
    </row>
    <row r="96" spans="1:60" x14ac:dyDescent="0.2">
      <c r="C96" s="254"/>
      <c r="D96" s="10"/>
      <c r="AG96" t="s">
        <v>220</v>
      </c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6K/vJ0mlYvuxwltwVrwICGw48QSTsa/yk9fW7XNjEZ/OFjQdZxBuT+LWauSWC2YpiAlKEBeqpDro4Ffe/f0NVQ==" saltValue="s25KWwNRfQkwNdDqIyN0RQ==" spinCount="100000" sheet="1" formatRows="0"/>
  <mergeCells count="43">
    <mergeCell ref="C87:G87"/>
    <mergeCell ref="C78:G78"/>
    <mergeCell ref="C79:G79"/>
    <mergeCell ref="C80:G80"/>
    <mergeCell ref="C82:G82"/>
    <mergeCell ref="C83:G83"/>
    <mergeCell ref="C84:G84"/>
    <mergeCell ref="C68:G68"/>
    <mergeCell ref="C70:G70"/>
    <mergeCell ref="C72:G72"/>
    <mergeCell ref="C74:G74"/>
    <mergeCell ref="C76:G76"/>
    <mergeCell ref="C77:G77"/>
    <mergeCell ref="C53:G53"/>
    <mergeCell ref="C55:G55"/>
    <mergeCell ref="C57:G57"/>
    <mergeCell ref="C62:G62"/>
    <mergeCell ref="C64:G64"/>
    <mergeCell ref="C66:G66"/>
    <mergeCell ref="C37:G37"/>
    <mergeCell ref="C38:G38"/>
    <mergeCell ref="C39:G39"/>
    <mergeCell ref="C41:G41"/>
    <mergeCell ref="C43:G43"/>
    <mergeCell ref="C50:G50"/>
    <mergeCell ref="C29:G29"/>
    <mergeCell ref="C31:G31"/>
    <mergeCell ref="C32:G32"/>
    <mergeCell ref="C34:G34"/>
    <mergeCell ref="C35:G35"/>
    <mergeCell ref="C36:G36"/>
    <mergeCell ref="C13:G13"/>
    <mergeCell ref="C19:G19"/>
    <mergeCell ref="C20:G20"/>
    <mergeCell ref="C22:G22"/>
    <mergeCell ref="C25:G25"/>
    <mergeCell ref="C28:G28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6B178-827F-4B95-9235-0BC30BF054B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53</v>
      </c>
      <c r="C8" s="246" t="s">
        <v>80</v>
      </c>
      <c r="D8" s="231"/>
      <c r="E8" s="232"/>
      <c r="F8" s="233"/>
      <c r="G8" s="233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0.2</v>
      </c>
      <c r="P8" s="232"/>
      <c r="Q8" s="232">
        <f>SUM(Q9:Q13)</f>
        <v>0</v>
      </c>
      <c r="R8" s="233"/>
      <c r="S8" s="233"/>
      <c r="T8" s="234"/>
      <c r="U8" s="228"/>
      <c r="V8" s="228">
        <f>SUM(V9:V13)</f>
        <v>0</v>
      </c>
      <c r="W8" s="228"/>
      <c r="X8" s="228"/>
      <c r="Y8" s="228"/>
      <c r="AG8" t="s">
        <v>179</v>
      </c>
    </row>
    <row r="9" spans="1:60" ht="22.5" outlineLevel="1" x14ac:dyDescent="0.2">
      <c r="A9" s="236">
        <v>1</v>
      </c>
      <c r="B9" s="237" t="s">
        <v>574</v>
      </c>
      <c r="C9" s="247" t="s">
        <v>575</v>
      </c>
      <c r="D9" s="238" t="s">
        <v>310</v>
      </c>
      <c r="E9" s="239">
        <v>4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5.0200000000000002E-2</v>
      </c>
      <c r="O9" s="239">
        <f>ROUND(E9*N9,2)</f>
        <v>0.2</v>
      </c>
      <c r="P9" s="239">
        <v>0</v>
      </c>
      <c r="Q9" s="239">
        <f>ROUND(E9*P9,2)</f>
        <v>0</v>
      </c>
      <c r="R9" s="241" t="s">
        <v>271</v>
      </c>
      <c r="S9" s="241" t="s">
        <v>242</v>
      </c>
      <c r="T9" s="242" t="s">
        <v>242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5" t="s">
        <v>576</v>
      </c>
      <c r="D10" s="255"/>
      <c r="E10" s="255"/>
      <c r="F10" s="255"/>
      <c r="G10" s="255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49" t="s">
        <v>487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0" t="s">
        <v>577</v>
      </c>
      <c r="D12" s="226"/>
      <c r="E12" s="227">
        <v>2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194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0" t="s">
        <v>578</v>
      </c>
      <c r="D13" s="226"/>
      <c r="E13" s="227">
        <v>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194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9" t="s">
        <v>178</v>
      </c>
      <c r="B14" s="230" t="s">
        <v>84</v>
      </c>
      <c r="C14" s="246" t="s">
        <v>85</v>
      </c>
      <c r="D14" s="231"/>
      <c r="E14" s="232"/>
      <c r="F14" s="233"/>
      <c r="G14" s="233">
        <f>SUMIF(AG15:AG20,"&lt;&gt;NOR",G15:G20)</f>
        <v>0</v>
      </c>
      <c r="H14" s="233"/>
      <c r="I14" s="233">
        <f>SUM(I15:I20)</f>
        <v>0</v>
      </c>
      <c r="J14" s="233"/>
      <c r="K14" s="233">
        <f>SUM(K15:K20)</f>
        <v>0</v>
      </c>
      <c r="L14" s="233"/>
      <c r="M14" s="233">
        <f>SUM(M15:M20)</f>
        <v>0</v>
      </c>
      <c r="N14" s="232"/>
      <c r="O14" s="232">
        <f>SUM(O15:O20)</f>
        <v>0.44000000000000006</v>
      </c>
      <c r="P14" s="232"/>
      <c r="Q14" s="232">
        <f>SUM(Q15:Q20)</f>
        <v>0</v>
      </c>
      <c r="R14" s="233"/>
      <c r="S14" s="233"/>
      <c r="T14" s="234"/>
      <c r="U14" s="228"/>
      <c r="V14" s="228">
        <f>SUM(V15:V20)</f>
        <v>0</v>
      </c>
      <c r="W14" s="228"/>
      <c r="X14" s="228"/>
      <c r="Y14" s="228"/>
      <c r="AG14" t="s">
        <v>179</v>
      </c>
    </row>
    <row r="15" spans="1:60" outlineLevel="1" x14ac:dyDescent="0.2">
      <c r="A15" s="236">
        <v>2</v>
      </c>
      <c r="B15" s="237" t="s">
        <v>488</v>
      </c>
      <c r="C15" s="247" t="s">
        <v>489</v>
      </c>
      <c r="D15" s="238" t="s">
        <v>270</v>
      </c>
      <c r="E15" s="239">
        <v>20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8.6599999999999993E-3</v>
      </c>
      <c r="O15" s="239">
        <f>ROUND(E15*N15,2)</f>
        <v>0.17</v>
      </c>
      <c r="P15" s="239">
        <v>0</v>
      </c>
      <c r="Q15" s="239">
        <f>ROUND(E15*P15,2)</f>
        <v>0</v>
      </c>
      <c r="R15" s="241" t="s">
        <v>271</v>
      </c>
      <c r="S15" s="241" t="s">
        <v>242</v>
      </c>
      <c r="T15" s="242" t="s">
        <v>242</v>
      </c>
      <c r="U15" s="221">
        <v>0</v>
      </c>
      <c r="V15" s="221">
        <f>ROUND(E15*U15,2)</f>
        <v>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5" t="s">
        <v>486</v>
      </c>
      <c r="D16" s="255"/>
      <c r="E16" s="255"/>
      <c r="F16" s="255"/>
      <c r="G16" s="255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250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3</v>
      </c>
      <c r="B17" s="237" t="s">
        <v>579</v>
      </c>
      <c r="C17" s="247" t="s">
        <v>580</v>
      </c>
      <c r="D17" s="238" t="s">
        <v>247</v>
      </c>
      <c r="E17" s="239">
        <v>4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6.8000000000000005E-2</v>
      </c>
      <c r="O17" s="239">
        <f>ROUND(E17*N17,2)</f>
        <v>0.27</v>
      </c>
      <c r="P17" s="239">
        <v>0</v>
      </c>
      <c r="Q17" s="239">
        <f>ROUND(E17*P17,2)</f>
        <v>0</v>
      </c>
      <c r="R17" s="241" t="s">
        <v>271</v>
      </c>
      <c r="S17" s="241" t="s">
        <v>242</v>
      </c>
      <c r="T17" s="242" t="s">
        <v>242</v>
      </c>
      <c r="U17" s="221">
        <v>0</v>
      </c>
      <c r="V17" s="221">
        <f>ROUND(E17*U17,2)</f>
        <v>0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206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5" t="s">
        <v>486</v>
      </c>
      <c r="D18" s="255"/>
      <c r="E18" s="255"/>
      <c r="F18" s="255"/>
      <c r="G18" s="255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250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49" t="s">
        <v>487</v>
      </c>
      <c r="D19" s="244"/>
      <c r="E19" s="244"/>
      <c r="F19" s="244"/>
      <c r="G19" s="244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189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0" t="s">
        <v>53</v>
      </c>
      <c r="D20" s="226"/>
      <c r="E20" s="227">
        <v>4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194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9" t="s">
        <v>178</v>
      </c>
      <c r="B21" s="230" t="s">
        <v>86</v>
      </c>
      <c r="C21" s="246" t="s">
        <v>87</v>
      </c>
      <c r="D21" s="231"/>
      <c r="E21" s="232"/>
      <c r="F21" s="233"/>
      <c r="G21" s="233">
        <f>SUMIF(AG22:AG23,"&lt;&gt;NOR",G22:G23)</f>
        <v>0</v>
      </c>
      <c r="H21" s="233"/>
      <c r="I21" s="233">
        <f>SUM(I22:I23)</f>
        <v>0</v>
      </c>
      <c r="J21" s="233"/>
      <c r="K21" s="233">
        <f>SUM(K22:K23)</f>
        <v>0</v>
      </c>
      <c r="L21" s="233"/>
      <c r="M21" s="233">
        <f>SUM(M22:M23)</f>
        <v>0</v>
      </c>
      <c r="N21" s="232"/>
      <c r="O21" s="232">
        <f>SUM(O22:O23)</f>
        <v>0</v>
      </c>
      <c r="P21" s="232"/>
      <c r="Q21" s="232">
        <f>SUM(Q22:Q23)</f>
        <v>0</v>
      </c>
      <c r="R21" s="233"/>
      <c r="S21" s="233"/>
      <c r="T21" s="234"/>
      <c r="U21" s="228"/>
      <c r="V21" s="228">
        <f>SUM(V22:V23)</f>
        <v>0</v>
      </c>
      <c r="W21" s="228"/>
      <c r="X21" s="228"/>
      <c r="Y21" s="228"/>
      <c r="AG21" t="s">
        <v>179</v>
      </c>
    </row>
    <row r="22" spans="1:60" outlineLevel="1" x14ac:dyDescent="0.2">
      <c r="A22" s="236">
        <v>4</v>
      </c>
      <c r="B22" s="237" t="s">
        <v>581</v>
      </c>
      <c r="C22" s="247" t="s">
        <v>582</v>
      </c>
      <c r="D22" s="238" t="s">
        <v>270</v>
      </c>
      <c r="E22" s="239">
        <v>4.3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183</v>
      </c>
      <c r="T22" s="242" t="s">
        <v>184</v>
      </c>
      <c r="U22" s="221">
        <v>0</v>
      </c>
      <c r="V22" s="221">
        <f>ROUND(E22*U22,2)</f>
        <v>0</v>
      </c>
      <c r="W22" s="221"/>
      <c r="X22" s="221" t="s">
        <v>185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206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0" t="s">
        <v>583</v>
      </c>
      <c r="D23" s="226"/>
      <c r="E23" s="227">
        <v>4.3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194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9" t="s">
        <v>178</v>
      </c>
      <c r="B24" s="230" t="s">
        <v>100</v>
      </c>
      <c r="C24" s="246" t="s">
        <v>101</v>
      </c>
      <c r="D24" s="231"/>
      <c r="E24" s="232"/>
      <c r="F24" s="233"/>
      <c r="G24" s="233">
        <f>SUMIF(AG25:AG40,"&lt;&gt;NOR",G25:G40)</f>
        <v>0</v>
      </c>
      <c r="H24" s="233"/>
      <c r="I24" s="233">
        <f>SUM(I25:I40)</f>
        <v>0</v>
      </c>
      <c r="J24" s="233"/>
      <c r="K24" s="233">
        <f>SUM(K25:K40)</f>
        <v>0</v>
      </c>
      <c r="L24" s="233"/>
      <c r="M24" s="233">
        <f>SUM(M25:M40)</f>
        <v>0</v>
      </c>
      <c r="N24" s="232"/>
      <c r="O24" s="232">
        <f>SUM(O25:O40)</f>
        <v>0.01</v>
      </c>
      <c r="P24" s="232"/>
      <c r="Q24" s="232">
        <f>SUM(Q25:Q40)</f>
        <v>0.6</v>
      </c>
      <c r="R24" s="233"/>
      <c r="S24" s="233"/>
      <c r="T24" s="234"/>
      <c r="U24" s="228"/>
      <c r="V24" s="228">
        <f>SUM(V25:V40)</f>
        <v>0</v>
      </c>
      <c r="W24" s="228"/>
      <c r="X24" s="228"/>
      <c r="Y24" s="228"/>
      <c r="AG24" t="s">
        <v>179</v>
      </c>
    </row>
    <row r="25" spans="1:60" outlineLevel="1" x14ac:dyDescent="0.2">
      <c r="A25" s="236">
        <v>5</v>
      </c>
      <c r="B25" s="237" t="s">
        <v>584</v>
      </c>
      <c r="C25" s="247" t="s">
        <v>585</v>
      </c>
      <c r="D25" s="238" t="s">
        <v>270</v>
      </c>
      <c r="E25" s="239">
        <v>1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6.7799999999999996E-3</v>
      </c>
      <c r="Q25" s="239">
        <f>ROUND(E25*P25,2)</f>
        <v>0.01</v>
      </c>
      <c r="R25" s="241" t="s">
        <v>322</v>
      </c>
      <c r="S25" s="241" t="s">
        <v>242</v>
      </c>
      <c r="T25" s="242" t="s">
        <v>242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48" t="s">
        <v>586</v>
      </c>
      <c r="D26" s="243"/>
      <c r="E26" s="243"/>
      <c r="F26" s="243"/>
      <c r="G26" s="243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0" t="s">
        <v>47</v>
      </c>
      <c r="D27" s="226"/>
      <c r="E27" s="227">
        <v>1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194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6</v>
      </c>
      <c r="B28" s="237" t="s">
        <v>587</v>
      </c>
      <c r="C28" s="247" t="s">
        <v>588</v>
      </c>
      <c r="D28" s="238" t="s">
        <v>270</v>
      </c>
      <c r="E28" s="239">
        <v>0.15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0</v>
      </c>
      <c r="O28" s="239">
        <f>ROUND(E28*N28,2)</f>
        <v>0</v>
      </c>
      <c r="P28" s="239">
        <v>1.8839999999999999E-2</v>
      </c>
      <c r="Q28" s="239">
        <f>ROUND(E28*P28,2)</f>
        <v>0</v>
      </c>
      <c r="R28" s="241" t="s">
        <v>322</v>
      </c>
      <c r="S28" s="241" t="s">
        <v>242</v>
      </c>
      <c r="T28" s="242" t="s">
        <v>242</v>
      </c>
      <c r="U28" s="221">
        <v>0</v>
      </c>
      <c r="V28" s="221">
        <f>ROUND(E28*U28,2)</f>
        <v>0</v>
      </c>
      <c r="W28" s="221"/>
      <c r="X28" s="221" t="s">
        <v>185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187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0" t="s">
        <v>589</v>
      </c>
      <c r="D29" s="226"/>
      <c r="E29" s="227">
        <v>0.15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194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6">
        <v>7</v>
      </c>
      <c r="B30" s="237" t="s">
        <v>590</v>
      </c>
      <c r="C30" s="247" t="s">
        <v>591</v>
      </c>
      <c r="D30" s="238" t="s">
        <v>310</v>
      </c>
      <c r="E30" s="239">
        <v>4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8.0000000000000002E-3</v>
      </c>
      <c r="Q30" s="239">
        <f>ROUND(E30*P30,2)</f>
        <v>0.03</v>
      </c>
      <c r="R30" s="241" t="s">
        <v>322</v>
      </c>
      <c r="S30" s="241" t="s">
        <v>242</v>
      </c>
      <c r="T30" s="242" t="s">
        <v>242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5" t="s">
        <v>592</v>
      </c>
      <c r="D31" s="255"/>
      <c r="E31" s="255"/>
      <c r="F31" s="255"/>
      <c r="G31" s="255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250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9" t="s">
        <v>487</v>
      </c>
      <c r="D32" s="244"/>
      <c r="E32" s="244"/>
      <c r="F32" s="244"/>
      <c r="G32" s="244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189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593</v>
      </c>
      <c r="D33" s="226"/>
      <c r="E33" s="227">
        <v>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194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0" t="s">
        <v>594</v>
      </c>
      <c r="D34" s="226"/>
      <c r="E34" s="227">
        <v>2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194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8</v>
      </c>
      <c r="B35" s="237" t="s">
        <v>595</v>
      </c>
      <c r="C35" s="247" t="s">
        <v>596</v>
      </c>
      <c r="D35" s="238" t="s">
        <v>270</v>
      </c>
      <c r="E35" s="239">
        <v>20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4.8999999999999998E-4</v>
      </c>
      <c r="O35" s="239">
        <f>ROUND(E35*N35,2)</f>
        <v>0.01</v>
      </c>
      <c r="P35" s="239">
        <v>1.9E-2</v>
      </c>
      <c r="Q35" s="239">
        <f>ROUND(E35*P35,2)</f>
        <v>0.38</v>
      </c>
      <c r="R35" s="241" t="s">
        <v>322</v>
      </c>
      <c r="S35" s="241" t="s">
        <v>242</v>
      </c>
      <c r="T35" s="242" t="s">
        <v>242</v>
      </c>
      <c r="U35" s="221">
        <v>0</v>
      </c>
      <c r="V35" s="221">
        <f>ROUND(E35*U35,2)</f>
        <v>0</v>
      </c>
      <c r="W35" s="221"/>
      <c r="X35" s="221" t="s">
        <v>185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187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48" t="s">
        <v>487</v>
      </c>
      <c r="D36" s="243"/>
      <c r="E36" s="243"/>
      <c r="F36" s="243"/>
      <c r="G36" s="243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189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0" t="s">
        <v>597</v>
      </c>
      <c r="D37" s="226"/>
      <c r="E37" s="227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194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9</v>
      </c>
      <c r="B38" s="237" t="s">
        <v>598</v>
      </c>
      <c r="C38" s="247" t="s">
        <v>599</v>
      </c>
      <c r="D38" s="238" t="s">
        <v>270</v>
      </c>
      <c r="E38" s="239">
        <v>10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4.8999999999999998E-4</v>
      </c>
      <c r="O38" s="239">
        <f>ROUND(E38*N38,2)</f>
        <v>0</v>
      </c>
      <c r="P38" s="239">
        <v>1.7999999999999999E-2</v>
      </c>
      <c r="Q38" s="239">
        <f>ROUND(E38*P38,2)</f>
        <v>0.18</v>
      </c>
      <c r="R38" s="241" t="s">
        <v>322</v>
      </c>
      <c r="S38" s="241" t="s">
        <v>242</v>
      </c>
      <c r="T38" s="242" t="s">
        <v>242</v>
      </c>
      <c r="U38" s="221">
        <v>0</v>
      </c>
      <c r="V38" s="221">
        <f>ROUND(E38*U38,2)</f>
        <v>0</v>
      </c>
      <c r="W38" s="221"/>
      <c r="X38" s="221" t="s">
        <v>185</v>
      </c>
      <c r="Y38" s="221" t="s">
        <v>186</v>
      </c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48" t="s">
        <v>487</v>
      </c>
      <c r="D39" s="243"/>
      <c r="E39" s="243"/>
      <c r="F39" s="243"/>
      <c r="G39" s="243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0" t="s">
        <v>600</v>
      </c>
      <c r="D40" s="226"/>
      <c r="E40" s="227">
        <v>10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194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9" t="s">
        <v>178</v>
      </c>
      <c r="B41" s="230" t="s">
        <v>102</v>
      </c>
      <c r="C41" s="246" t="s">
        <v>103</v>
      </c>
      <c r="D41" s="231"/>
      <c r="E41" s="232"/>
      <c r="F41" s="233"/>
      <c r="G41" s="233">
        <f>SUMIF(AG42:AG43,"&lt;&gt;NOR",G42:G43)</f>
        <v>0</v>
      </c>
      <c r="H41" s="233"/>
      <c r="I41" s="233">
        <f>SUM(I42:I43)</f>
        <v>0</v>
      </c>
      <c r="J41" s="233"/>
      <c r="K41" s="233">
        <f>SUM(K42:K43)</f>
        <v>0</v>
      </c>
      <c r="L41" s="233"/>
      <c r="M41" s="233">
        <f>SUM(M42:M43)</f>
        <v>0</v>
      </c>
      <c r="N41" s="232"/>
      <c r="O41" s="232">
        <f>SUM(O42:O43)</f>
        <v>0</v>
      </c>
      <c r="P41" s="232"/>
      <c r="Q41" s="232">
        <f>SUM(Q42:Q43)</f>
        <v>0</v>
      </c>
      <c r="R41" s="233"/>
      <c r="S41" s="233"/>
      <c r="T41" s="234"/>
      <c r="U41" s="228"/>
      <c r="V41" s="228">
        <f>SUM(V42:V43)</f>
        <v>0</v>
      </c>
      <c r="W41" s="228"/>
      <c r="X41" s="228"/>
      <c r="Y41" s="228"/>
      <c r="AG41" t="s">
        <v>179</v>
      </c>
    </row>
    <row r="42" spans="1:60" ht="22.5" outlineLevel="1" x14ac:dyDescent="0.2">
      <c r="A42" s="236">
        <v>10</v>
      </c>
      <c r="B42" s="237" t="s">
        <v>601</v>
      </c>
      <c r="C42" s="247" t="s">
        <v>602</v>
      </c>
      <c r="D42" s="238" t="s">
        <v>301</v>
      </c>
      <c r="E42" s="239">
        <v>0.79998000000000002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 t="s">
        <v>271</v>
      </c>
      <c r="S42" s="241" t="s">
        <v>242</v>
      </c>
      <c r="T42" s="242" t="s">
        <v>242</v>
      </c>
      <c r="U42" s="221">
        <v>0</v>
      </c>
      <c r="V42" s="221">
        <f>ROUND(E42*U42,2)</f>
        <v>0</v>
      </c>
      <c r="W42" s="221"/>
      <c r="X42" s="221" t="s">
        <v>185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187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5" t="s">
        <v>349</v>
      </c>
      <c r="D43" s="255"/>
      <c r="E43" s="255"/>
      <c r="F43" s="255"/>
      <c r="G43" s="255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250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229" t="s">
        <v>178</v>
      </c>
      <c r="B44" s="230" t="s">
        <v>106</v>
      </c>
      <c r="C44" s="246" t="s">
        <v>107</v>
      </c>
      <c r="D44" s="231"/>
      <c r="E44" s="232"/>
      <c r="F44" s="233"/>
      <c r="G44" s="233">
        <f>SUMIF(AG45:AG52,"&lt;&gt;NOR",G45:G52)</f>
        <v>0</v>
      </c>
      <c r="H44" s="233"/>
      <c r="I44" s="233">
        <f>SUM(I45:I52)</f>
        <v>0</v>
      </c>
      <c r="J44" s="233"/>
      <c r="K44" s="233">
        <f>SUM(K45:K52)</f>
        <v>0</v>
      </c>
      <c r="L44" s="233"/>
      <c r="M44" s="233">
        <f>SUM(M45:M52)</f>
        <v>0</v>
      </c>
      <c r="N44" s="232"/>
      <c r="O44" s="232">
        <f>SUM(O45:O52)</f>
        <v>0</v>
      </c>
      <c r="P44" s="232"/>
      <c r="Q44" s="232">
        <f>SUM(Q45:Q52)</f>
        <v>0</v>
      </c>
      <c r="R44" s="233"/>
      <c r="S44" s="233"/>
      <c r="T44" s="234"/>
      <c r="U44" s="228"/>
      <c r="V44" s="228">
        <f>SUM(V45:V52)</f>
        <v>0</v>
      </c>
      <c r="W44" s="228"/>
      <c r="X44" s="228"/>
      <c r="Y44" s="228"/>
      <c r="AG44" t="s">
        <v>179</v>
      </c>
    </row>
    <row r="45" spans="1:60" ht="22.5" outlineLevel="1" x14ac:dyDescent="0.2">
      <c r="A45" s="236">
        <v>11</v>
      </c>
      <c r="B45" s="237" t="s">
        <v>603</v>
      </c>
      <c r="C45" s="247" t="s">
        <v>604</v>
      </c>
      <c r="D45" s="238" t="s">
        <v>270</v>
      </c>
      <c r="E45" s="239">
        <v>28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39">
        <v>3.0000000000000001E-5</v>
      </c>
      <c r="O45" s="239">
        <f>ROUND(E45*N45,2)</f>
        <v>0</v>
      </c>
      <c r="P45" s="239">
        <v>0</v>
      </c>
      <c r="Q45" s="239">
        <f>ROUND(E45*P45,2)</f>
        <v>0</v>
      </c>
      <c r="R45" s="241" t="s">
        <v>501</v>
      </c>
      <c r="S45" s="241" t="s">
        <v>242</v>
      </c>
      <c r="T45" s="242" t="s">
        <v>242</v>
      </c>
      <c r="U45" s="221">
        <v>0</v>
      </c>
      <c r="V45" s="221">
        <f>ROUND(E45*U45,2)</f>
        <v>0</v>
      </c>
      <c r="W45" s="221"/>
      <c r="X45" s="221" t="s">
        <v>185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206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48" t="s">
        <v>605</v>
      </c>
      <c r="D46" s="243"/>
      <c r="E46" s="243"/>
      <c r="F46" s="243"/>
      <c r="G46" s="243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189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0" t="s">
        <v>606</v>
      </c>
      <c r="D47" s="226"/>
      <c r="E47" s="227">
        <v>28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194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36">
        <v>12</v>
      </c>
      <c r="B48" s="237" t="s">
        <v>607</v>
      </c>
      <c r="C48" s="247" t="s">
        <v>608</v>
      </c>
      <c r="D48" s="238" t="s">
        <v>270</v>
      </c>
      <c r="E48" s="239">
        <v>20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6.0000000000000002E-5</v>
      </c>
      <c r="O48" s="239">
        <f>ROUND(E48*N48,2)</f>
        <v>0</v>
      </c>
      <c r="P48" s="239">
        <v>0</v>
      </c>
      <c r="Q48" s="239">
        <f>ROUND(E48*P48,2)</f>
        <v>0</v>
      </c>
      <c r="R48" s="241" t="s">
        <v>501</v>
      </c>
      <c r="S48" s="241" t="s">
        <v>242</v>
      </c>
      <c r="T48" s="242" t="s">
        <v>242</v>
      </c>
      <c r="U48" s="221">
        <v>0</v>
      </c>
      <c r="V48" s="221">
        <f>ROUND(E48*U48,2)</f>
        <v>0</v>
      </c>
      <c r="W48" s="221"/>
      <c r="X48" s="221" t="s">
        <v>185</v>
      </c>
      <c r="Y48" s="221" t="s">
        <v>186</v>
      </c>
      <c r="Z48" s="210"/>
      <c r="AA48" s="210"/>
      <c r="AB48" s="210"/>
      <c r="AC48" s="210"/>
      <c r="AD48" s="210"/>
      <c r="AE48" s="210"/>
      <c r="AF48" s="210"/>
      <c r="AG48" s="210" t="s">
        <v>353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48" t="s">
        <v>605</v>
      </c>
      <c r="D49" s="243"/>
      <c r="E49" s="243"/>
      <c r="F49" s="243"/>
      <c r="G49" s="243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189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0" t="s">
        <v>597</v>
      </c>
      <c r="D50" s="226"/>
      <c r="E50" s="227">
        <v>20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194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17">
        <v>13</v>
      </c>
      <c r="B51" s="218" t="s">
        <v>609</v>
      </c>
      <c r="C51" s="266" t="s">
        <v>610</v>
      </c>
      <c r="D51" s="219" t="s">
        <v>0</v>
      </c>
      <c r="E51" s="256"/>
      <c r="F51" s="222"/>
      <c r="G51" s="221">
        <f>ROUND(E51*F51,2)</f>
        <v>0</v>
      </c>
      <c r="H51" s="222"/>
      <c r="I51" s="221">
        <f>ROUND(E51*H51,2)</f>
        <v>0</v>
      </c>
      <c r="J51" s="222"/>
      <c r="K51" s="221">
        <f>ROUND(E51*J51,2)</f>
        <v>0</v>
      </c>
      <c r="L51" s="221">
        <v>21</v>
      </c>
      <c r="M51" s="221">
        <f>G51*(1+L51/100)</f>
        <v>0</v>
      </c>
      <c r="N51" s="220">
        <v>0</v>
      </c>
      <c r="O51" s="220">
        <f>ROUND(E51*N51,2)</f>
        <v>0</v>
      </c>
      <c r="P51" s="220">
        <v>0</v>
      </c>
      <c r="Q51" s="220">
        <f>ROUND(E51*P51,2)</f>
        <v>0</v>
      </c>
      <c r="R51" s="221" t="s">
        <v>611</v>
      </c>
      <c r="S51" s="221" t="s">
        <v>242</v>
      </c>
      <c r="T51" s="221" t="s">
        <v>248</v>
      </c>
      <c r="U51" s="221">
        <v>0</v>
      </c>
      <c r="V51" s="221">
        <f>ROUND(E51*U51,2)</f>
        <v>0</v>
      </c>
      <c r="W51" s="221"/>
      <c r="X51" s="221" t="s">
        <v>347</v>
      </c>
      <c r="Y51" s="221" t="s">
        <v>186</v>
      </c>
      <c r="Z51" s="210"/>
      <c r="AA51" s="210"/>
      <c r="AB51" s="210"/>
      <c r="AC51" s="210"/>
      <c r="AD51" s="210"/>
      <c r="AE51" s="210"/>
      <c r="AF51" s="210"/>
      <c r="AG51" s="210" t="s">
        <v>357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67" t="s">
        <v>358</v>
      </c>
      <c r="D52" s="257"/>
      <c r="E52" s="257"/>
      <c r="F52" s="257"/>
      <c r="G52" s="257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250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29" t="s">
        <v>178</v>
      </c>
      <c r="B53" s="230" t="s">
        <v>108</v>
      </c>
      <c r="C53" s="246" t="s">
        <v>109</v>
      </c>
      <c r="D53" s="231"/>
      <c r="E53" s="232"/>
      <c r="F53" s="233"/>
      <c r="G53" s="233">
        <f>SUMIF(AG54:AG88,"&lt;&gt;NOR",G54:G88)</f>
        <v>0</v>
      </c>
      <c r="H53" s="233"/>
      <c r="I53" s="233">
        <f>SUM(I54:I88)</f>
        <v>0</v>
      </c>
      <c r="J53" s="233"/>
      <c r="K53" s="233">
        <f>SUM(K54:K88)</f>
        <v>0</v>
      </c>
      <c r="L53" s="233"/>
      <c r="M53" s="233">
        <f>SUM(M54:M88)</f>
        <v>0</v>
      </c>
      <c r="N53" s="232"/>
      <c r="O53" s="232">
        <f>SUM(O54:O88)</f>
        <v>0.03</v>
      </c>
      <c r="P53" s="232"/>
      <c r="Q53" s="232">
        <f>SUM(Q54:Q88)</f>
        <v>0</v>
      </c>
      <c r="R53" s="233"/>
      <c r="S53" s="233"/>
      <c r="T53" s="234"/>
      <c r="U53" s="228"/>
      <c r="V53" s="228">
        <f>SUM(V54:V88)</f>
        <v>6.55</v>
      </c>
      <c r="W53" s="228"/>
      <c r="X53" s="228"/>
      <c r="Y53" s="228"/>
      <c r="AG53" t="s">
        <v>179</v>
      </c>
    </row>
    <row r="54" spans="1:60" outlineLevel="1" x14ac:dyDescent="0.2">
      <c r="A54" s="236">
        <v>14</v>
      </c>
      <c r="B54" s="237" t="s">
        <v>612</v>
      </c>
      <c r="C54" s="247" t="s">
        <v>613</v>
      </c>
      <c r="D54" s="238" t="s">
        <v>310</v>
      </c>
      <c r="E54" s="239">
        <v>1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3.8000000000000002E-4</v>
      </c>
      <c r="O54" s="239">
        <f>ROUND(E54*N54,2)</f>
        <v>0</v>
      </c>
      <c r="P54" s="239">
        <v>0</v>
      </c>
      <c r="Q54" s="239">
        <f>ROUND(E54*P54,2)</f>
        <v>0</v>
      </c>
      <c r="R54" s="241" t="s">
        <v>501</v>
      </c>
      <c r="S54" s="241" t="s">
        <v>242</v>
      </c>
      <c r="T54" s="242" t="s">
        <v>242</v>
      </c>
      <c r="U54" s="221">
        <v>0</v>
      </c>
      <c r="V54" s="221">
        <f>ROUND(E54*U54,2)</f>
        <v>0</v>
      </c>
      <c r="W54" s="221"/>
      <c r="X54" s="221" t="s">
        <v>185</v>
      </c>
      <c r="Y54" s="221" t="s">
        <v>186</v>
      </c>
      <c r="Z54" s="210"/>
      <c r="AA54" s="210"/>
      <c r="AB54" s="210"/>
      <c r="AC54" s="210"/>
      <c r="AD54" s="210"/>
      <c r="AE54" s="210"/>
      <c r="AF54" s="210"/>
      <c r="AG54" s="210" t="s">
        <v>353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48" t="s">
        <v>487</v>
      </c>
      <c r="D55" s="243"/>
      <c r="E55" s="243"/>
      <c r="F55" s="243"/>
      <c r="G55" s="243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189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50" t="s">
        <v>47</v>
      </c>
      <c r="D56" s="226"/>
      <c r="E56" s="227">
        <v>1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194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6">
        <v>15</v>
      </c>
      <c r="B57" s="237" t="s">
        <v>614</v>
      </c>
      <c r="C57" s="247" t="s">
        <v>615</v>
      </c>
      <c r="D57" s="238" t="s">
        <v>310</v>
      </c>
      <c r="E57" s="239">
        <v>2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39">
        <v>2.2000000000000001E-4</v>
      </c>
      <c r="O57" s="239">
        <f>ROUND(E57*N57,2)</f>
        <v>0</v>
      </c>
      <c r="P57" s="239">
        <v>0</v>
      </c>
      <c r="Q57" s="239">
        <f>ROUND(E57*P57,2)</f>
        <v>0</v>
      </c>
      <c r="R57" s="241" t="s">
        <v>501</v>
      </c>
      <c r="S57" s="241" t="s">
        <v>242</v>
      </c>
      <c r="T57" s="242" t="s">
        <v>242</v>
      </c>
      <c r="U57" s="221">
        <v>0</v>
      </c>
      <c r="V57" s="221">
        <f>ROUND(E57*U57,2)</f>
        <v>0</v>
      </c>
      <c r="W57" s="221"/>
      <c r="X57" s="221" t="s">
        <v>185</v>
      </c>
      <c r="Y57" s="221" t="s">
        <v>186</v>
      </c>
      <c r="Z57" s="210"/>
      <c r="AA57" s="210"/>
      <c r="AB57" s="210"/>
      <c r="AC57" s="210"/>
      <c r="AD57" s="210"/>
      <c r="AE57" s="210"/>
      <c r="AF57" s="210"/>
      <c r="AG57" s="210" t="s">
        <v>353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48" t="s">
        <v>487</v>
      </c>
      <c r="D58" s="243"/>
      <c r="E58" s="243"/>
      <c r="F58" s="243"/>
      <c r="G58" s="243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189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50" t="s">
        <v>49</v>
      </c>
      <c r="D59" s="226"/>
      <c r="E59" s="227">
        <v>2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194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6">
        <v>16</v>
      </c>
      <c r="B60" s="237" t="s">
        <v>499</v>
      </c>
      <c r="C60" s="247" t="s">
        <v>500</v>
      </c>
      <c r="D60" s="238" t="s">
        <v>270</v>
      </c>
      <c r="E60" s="239">
        <v>20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39">
        <v>3.8000000000000002E-4</v>
      </c>
      <c r="O60" s="239">
        <f>ROUND(E60*N60,2)</f>
        <v>0.01</v>
      </c>
      <c r="P60" s="239">
        <v>0</v>
      </c>
      <c r="Q60" s="239">
        <f>ROUND(E60*P60,2)</f>
        <v>0</v>
      </c>
      <c r="R60" s="241" t="s">
        <v>501</v>
      </c>
      <c r="S60" s="241" t="s">
        <v>242</v>
      </c>
      <c r="T60" s="242" t="s">
        <v>242</v>
      </c>
      <c r="U60" s="221">
        <v>0</v>
      </c>
      <c r="V60" s="221">
        <f>ROUND(E60*U60,2)</f>
        <v>0</v>
      </c>
      <c r="W60" s="221"/>
      <c r="X60" s="221" t="s">
        <v>185</v>
      </c>
      <c r="Y60" s="221" t="s">
        <v>186</v>
      </c>
      <c r="Z60" s="210"/>
      <c r="AA60" s="210"/>
      <c r="AB60" s="210"/>
      <c r="AC60" s="210"/>
      <c r="AD60" s="210"/>
      <c r="AE60" s="210"/>
      <c r="AF60" s="210"/>
      <c r="AG60" s="210" t="s">
        <v>353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65" t="s">
        <v>502</v>
      </c>
      <c r="D61" s="255"/>
      <c r="E61" s="255"/>
      <c r="F61" s="255"/>
      <c r="G61" s="255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250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49" t="s">
        <v>487</v>
      </c>
      <c r="D62" s="244"/>
      <c r="E62" s="244"/>
      <c r="F62" s="244"/>
      <c r="G62" s="244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189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202</v>
      </c>
      <c r="D63" s="226"/>
      <c r="E63" s="227"/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194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50" t="s">
        <v>597</v>
      </c>
      <c r="D64" s="226"/>
      <c r="E64" s="227">
        <v>20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194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17</v>
      </c>
      <c r="B65" s="237" t="s">
        <v>616</v>
      </c>
      <c r="C65" s="247" t="s">
        <v>617</v>
      </c>
      <c r="D65" s="238" t="s">
        <v>270</v>
      </c>
      <c r="E65" s="239">
        <v>12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4.6999999999999999E-4</v>
      </c>
      <c r="O65" s="239">
        <f>ROUND(E65*N65,2)</f>
        <v>0.01</v>
      </c>
      <c r="P65" s="239">
        <v>0</v>
      </c>
      <c r="Q65" s="239">
        <f>ROUND(E65*P65,2)</f>
        <v>0</v>
      </c>
      <c r="R65" s="241" t="s">
        <v>501</v>
      </c>
      <c r="S65" s="241" t="s">
        <v>242</v>
      </c>
      <c r="T65" s="242" t="s">
        <v>242</v>
      </c>
      <c r="U65" s="221">
        <v>0</v>
      </c>
      <c r="V65" s="221">
        <f>ROUND(E65*U65,2)</f>
        <v>0</v>
      </c>
      <c r="W65" s="221"/>
      <c r="X65" s="221" t="s">
        <v>185</v>
      </c>
      <c r="Y65" s="221" t="s">
        <v>186</v>
      </c>
      <c r="Z65" s="210"/>
      <c r="AA65" s="210"/>
      <c r="AB65" s="210"/>
      <c r="AC65" s="210"/>
      <c r="AD65" s="210"/>
      <c r="AE65" s="210"/>
      <c r="AF65" s="210"/>
      <c r="AG65" s="210" t="s">
        <v>353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65" t="s">
        <v>502</v>
      </c>
      <c r="D66" s="255"/>
      <c r="E66" s="255"/>
      <c r="F66" s="255"/>
      <c r="G66" s="255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250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49" t="s">
        <v>487</v>
      </c>
      <c r="D67" s="244"/>
      <c r="E67" s="244"/>
      <c r="F67" s="244"/>
      <c r="G67" s="244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189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0" t="s">
        <v>618</v>
      </c>
      <c r="D68" s="226"/>
      <c r="E68" s="227">
        <v>12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194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18</v>
      </c>
      <c r="B69" s="237" t="s">
        <v>619</v>
      </c>
      <c r="C69" s="247" t="s">
        <v>620</v>
      </c>
      <c r="D69" s="238" t="s">
        <v>270</v>
      </c>
      <c r="E69" s="239">
        <v>8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8.7000000000000001E-4</v>
      </c>
      <c r="O69" s="239">
        <f>ROUND(E69*N69,2)</f>
        <v>0.01</v>
      </c>
      <c r="P69" s="239">
        <v>0</v>
      </c>
      <c r="Q69" s="239">
        <f>ROUND(E69*P69,2)</f>
        <v>0</v>
      </c>
      <c r="R69" s="241" t="s">
        <v>501</v>
      </c>
      <c r="S69" s="241" t="s">
        <v>242</v>
      </c>
      <c r="T69" s="242" t="s">
        <v>248</v>
      </c>
      <c r="U69" s="221">
        <v>0.81899999999999995</v>
      </c>
      <c r="V69" s="221">
        <f>ROUND(E69*U69,2)</f>
        <v>6.55</v>
      </c>
      <c r="W69" s="221"/>
      <c r="X69" s="221" t="s">
        <v>185</v>
      </c>
      <c r="Y69" s="221" t="s">
        <v>186</v>
      </c>
      <c r="Z69" s="210"/>
      <c r="AA69" s="210"/>
      <c r="AB69" s="210"/>
      <c r="AC69" s="210"/>
      <c r="AD69" s="210"/>
      <c r="AE69" s="210"/>
      <c r="AF69" s="210"/>
      <c r="AG69" s="210" t="s">
        <v>353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65" t="s">
        <v>502</v>
      </c>
      <c r="D70" s="255"/>
      <c r="E70" s="255"/>
      <c r="F70" s="255"/>
      <c r="G70" s="255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250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0" t="s">
        <v>567</v>
      </c>
      <c r="D71" s="226"/>
      <c r="E71" s="227">
        <v>8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194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36">
        <v>19</v>
      </c>
      <c r="B72" s="237" t="s">
        <v>503</v>
      </c>
      <c r="C72" s="247" t="s">
        <v>504</v>
      </c>
      <c r="D72" s="238" t="s">
        <v>310</v>
      </c>
      <c r="E72" s="239">
        <v>2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0</v>
      </c>
      <c r="O72" s="239">
        <f>ROUND(E72*N72,2)</f>
        <v>0</v>
      </c>
      <c r="P72" s="239">
        <v>0</v>
      </c>
      <c r="Q72" s="239">
        <f>ROUND(E72*P72,2)</f>
        <v>0</v>
      </c>
      <c r="R72" s="241" t="s">
        <v>501</v>
      </c>
      <c r="S72" s="241" t="s">
        <v>242</v>
      </c>
      <c r="T72" s="242" t="s">
        <v>242</v>
      </c>
      <c r="U72" s="221">
        <v>0</v>
      </c>
      <c r="V72" s="221">
        <f>ROUND(E72*U72,2)</f>
        <v>0</v>
      </c>
      <c r="W72" s="221"/>
      <c r="X72" s="221" t="s">
        <v>185</v>
      </c>
      <c r="Y72" s="221" t="s">
        <v>186</v>
      </c>
      <c r="Z72" s="210"/>
      <c r="AA72" s="210"/>
      <c r="AB72" s="210"/>
      <c r="AC72" s="210"/>
      <c r="AD72" s="210"/>
      <c r="AE72" s="210"/>
      <c r="AF72" s="210"/>
      <c r="AG72" s="210" t="s">
        <v>353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65" t="s">
        <v>505</v>
      </c>
      <c r="D73" s="255"/>
      <c r="E73" s="255"/>
      <c r="F73" s="255"/>
      <c r="G73" s="255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250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49" t="s">
        <v>487</v>
      </c>
      <c r="D74" s="244"/>
      <c r="E74" s="244"/>
      <c r="F74" s="244"/>
      <c r="G74" s="244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189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0" t="s">
        <v>49</v>
      </c>
      <c r="D75" s="226"/>
      <c r="E75" s="227">
        <v>2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194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6">
        <v>20</v>
      </c>
      <c r="B76" s="237" t="s">
        <v>621</v>
      </c>
      <c r="C76" s="247" t="s">
        <v>622</v>
      </c>
      <c r="D76" s="238" t="s">
        <v>310</v>
      </c>
      <c r="E76" s="239">
        <v>2</v>
      </c>
      <c r="F76" s="240"/>
      <c r="G76" s="241">
        <f>ROUND(E76*F76,2)</f>
        <v>0</v>
      </c>
      <c r="H76" s="240"/>
      <c r="I76" s="241">
        <f>ROUND(E76*H76,2)</f>
        <v>0</v>
      </c>
      <c r="J76" s="240"/>
      <c r="K76" s="241">
        <f>ROUND(E76*J76,2)</f>
        <v>0</v>
      </c>
      <c r="L76" s="241">
        <v>21</v>
      </c>
      <c r="M76" s="241">
        <f>G76*(1+L76/100)</f>
        <v>0</v>
      </c>
      <c r="N76" s="239">
        <v>0</v>
      </c>
      <c r="O76" s="239">
        <f>ROUND(E76*N76,2)</f>
        <v>0</v>
      </c>
      <c r="P76" s="239">
        <v>0</v>
      </c>
      <c r="Q76" s="239">
        <f>ROUND(E76*P76,2)</f>
        <v>0</v>
      </c>
      <c r="R76" s="241" t="s">
        <v>501</v>
      </c>
      <c r="S76" s="241" t="s">
        <v>242</v>
      </c>
      <c r="T76" s="242" t="s">
        <v>242</v>
      </c>
      <c r="U76" s="221">
        <v>0</v>
      </c>
      <c r="V76" s="221">
        <f>ROUND(E76*U76,2)</f>
        <v>0</v>
      </c>
      <c r="W76" s="221"/>
      <c r="X76" s="221" t="s">
        <v>185</v>
      </c>
      <c r="Y76" s="221" t="s">
        <v>186</v>
      </c>
      <c r="Z76" s="210"/>
      <c r="AA76" s="210"/>
      <c r="AB76" s="210"/>
      <c r="AC76" s="210"/>
      <c r="AD76" s="210"/>
      <c r="AE76" s="210"/>
      <c r="AF76" s="210"/>
      <c r="AG76" s="210" t="s">
        <v>353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65" t="s">
        <v>505</v>
      </c>
      <c r="D77" s="255"/>
      <c r="E77" s="255"/>
      <c r="F77" s="255"/>
      <c r="G77" s="255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250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49" t="s">
        <v>487</v>
      </c>
      <c r="D78" s="244"/>
      <c r="E78" s="244"/>
      <c r="F78" s="244"/>
      <c r="G78" s="244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189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0" t="s">
        <v>49</v>
      </c>
      <c r="D79" s="226"/>
      <c r="E79" s="227">
        <v>2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194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36">
        <v>21</v>
      </c>
      <c r="B80" s="237" t="s">
        <v>623</v>
      </c>
      <c r="C80" s="247" t="s">
        <v>624</v>
      </c>
      <c r="D80" s="238" t="s">
        <v>270</v>
      </c>
      <c r="E80" s="239">
        <v>40</v>
      </c>
      <c r="F80" s="240"/>
      <c r="G80" s="241">
        <f>ROUND(E80*F80,2)</f>
        <v>0</v>
      </c>
      <c r="H80" s="240"/>
      <c r="I80" s="241">
        <f>ROUND(E80*H80,2)</f>
        <v>0</v>
      </c>
      <c r="J80" s="240"/>
      <c r="K80" s="241">
        <f>ROUND(E80*J80,2)</f>
        <v>0</v>
      </c>
      <c r="L80" s="241">
        <v>21</v>
      </c>
      <c r="M80" s="241">
        <f>G80*(1+L80/100)</f>
        <v>0</v>
      </c>
      <c r="N80" s="239">
        <v>0</v>
      </c>
      <c r="O80" s="239">
        <f>ROUND(E80*N80,2)</f>
        <v>0</v>
      </c>
      <c r="P80" s="239">
        <v>0</v>
      </c>
      <c r="Q80" s="239">
        <f>ROUND(E80*P80,2)</f>
        <v>0</v>
      </c>
      <c r="R80" s="241" t="s">
        <v>501</v>
      </c>
      <c r="S80" s="241" t="s">
        <v>242</v>
      </c>
      <c r="T80" s="242" t="s">
        <v>242</v>
      </c>
      <c r="U80" s="221">
        <v>0</v>
      </c>
      <c r="V80" s="221">
        <f>ROUND(E80*U80,2)</f>
        <v>0</v>
      </c>
      <c r="W80" s="221"/>
      <c r="X80" s="221" t="s">
        <v>185</v>
      </c>
      <c r="Y80" s="221" t="s">
        <v>186</v>
      </c>
      <c r="Z80" s="210"/>
      <c r="AA80" s="210"/>
      <c r="AB80" s="210"/>
      <c r="AC80" s="210"/>
      <c r="AD80" s="210"/>
      <c r="AE80" s="210"/>
      <c r="AF80" s="210"/>
      <c r="AG80" s="210" t="s">
        <v>353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50" t="s">
        <v>625</v>
      </c>
      <c r="D81" s="226"/>
      <c r="E81" s="227">
        <v>40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194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36">
        <v>22</v>
      </c>
      <c r="B82" s="237" t="s">
        <v>516</v>
      </c>
      <c r="C82" s="247" t="s">
        <v>517</v>
      </c>
      <c r="D82" s="238" t="s">
        <v>0</v>
      </c>
      <c r="E82" s="239">
        <v>212.9085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0</v>
      </c>
      <c r="O82" s="239">
        <f>ROUND(E82*N82,2)</f>
        <v>0</v>
      </c>
      <c r="P82" s="239">
        <v>0</v>
      </c>
      <c r="Q82" s="239">
        <f>ROUND(E82*P82,2)</f>
        <v>0</v>
      </c>
      <c r="R82" s="241" t="s">
        <v>501</v>
      </c>
      <c r="S82" s="241" t="s">
        <v>242</v>
      </c>
      <c r="T82" s="242" t="s">
        <v>242</v>
      </c>
      <c r="U82" s="221">
        <v>0</v>
      </c>
      <c r="V82" s="221">
        <f>ROUND(E82*U82,2)</f>
        <v>0</v>
      </c>
      <c r="W82" s="221"/>
      <c r="X82" s="221" t="s">
        <v>185</v>
      </c>
      <c r="Y82" s="221" t="s">
        <v>186</v>
      </c>
      <c r="Z82" s="210"/>
      <c r="AA82" s="210"/>
      <c r="AB82" s="210"/>
      <c r="AC82" s="210"/>
      <c r="AD82" s="210"/>
      <c r="AE82" s="210"/>
      <c r="AF82" s="210"/>
      <c r="AG82" s="210" t="s">
        <v>626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65" t="s">
        <v>518</v>
      </c>
      <c r="D83" s="255"/>
      <c r="E83" s="255"/>
      <c r="F83" s="255"/>
      <c r="G83" s="255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250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49" t="s">
        <v>487</v>
      </c>
      <c r="D84" s="244"/>
      <c r="E84" s="244"/>
      <c r="F84" s="244"/>
      <c r="G84" s="244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189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6">
        <v>23</v>
      </c>
      <c r="B85" s="237" t="s">
        <v>627</v>
      </c>
      <c r="C85" s="247" t="s">
        <v>628</v>
      </c>
      <c r="D85" s="238" t="s">
        <v>270</v>
      </c>
      <c r="E85" s="239">
        <v>40</v>
      </c>
      <c r="F85" s="240"/>
      <c r="G85" s="241">
        <f>ROUND(E85*F85,2)</f>
        <v>0</v>
      </c>
      <c r="H85" s="240"/>
      <c r="I85" s="241">
        <f>ROUND(E85*H85,2)</f>
        <v>0</v>
      </c>
      <c r="J85" s="240"/>
      <c r="K85" s="241">
        <f>ROUND(E85*J85,2)</f>
        <v>0</v>
      </c>
      <c r="L85" s="241">
        <v>21</v>
      </c>
      <c r="M85" s="241">
        <f>G85*(1+L85/100)</f>
        <v>0</v>
      </c>
      <c r="N85" s="239">
        <v>0</v>
      </c>
      <c r="O85" s="239">
        <f>ROUND(E85*N85,2)</f>
        <v>0</v>
      </c>
      <c r="P85" s="239">
        <v>0</v>
      </c>
      <c r="Q85" s="239">
        <f>ROUND(E85*P85,2)</f>
        <v>0</v>
      </c>
      <c r="R85" s="241"/>
      <c r="S85" s="241" t="s">
        <v>183</v>
      </c>
      <c r="T85" s="242" t="s">
        <v>184</v>
      </c>
      <c r="U85" s="221">
        <v>0</v>
      </c>
      <c r="V85" s="221">
        <f>ROUND(E85*U85,2)</f>
        <v>0</v>
      </c>
      <c r="W85" s="221"/>
      <c r="X85" s="221" t="s">
        <v>185</v>
      </c>
      <c r="Y85" s="221" t="s">
        <v>186</v>
      </c>
      <c r="Z85" s="210"/>
      <c r="AA85" s="210"/>
      <c r="AB85" s="210"/>
      <c r="AC85" s="210"/>
      <c r="AD85" s="210"/>
      <c r="AE85" s="210"/>
      <c r="AF85" s="210"/>
      <c r="AG85" s="210" t="s">
        <v>353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50" t="s">
        <v>625</v>
      </c>
      <c r="D86" s="226"/>
      <c r="E86" s="227">
        <v>40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194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36">
        <v>24</v>
      </c>
      <c r="B87" s="237" t="s">
        <v>629</v>
      </c>
      <c r="C87" s="247" t="s">
        <v>630</v>
      </c>
      <c r="D87" s="238" t="s">
        <v>310</v>
      </c>
      <c r="E87" s="239">
        <v>1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2.5000000000000001E-4</v>
      </c>
      <c r="O87" s="239">
        <f>ROUND(E87*N87,2)</f>
        <v>0</v>
      </c>
      <c r="P87" s="239">
        <v>0</v>
      </c>
      <c r="Q87" s="239">
        <f>ROUND(E87*P87,2)</f>
        <v>0</v>
      </c>
      <c r="R87" s="241"/>
      <c r="S87" s="241" t="s">
        <v>183</v>
      </c>
      <c r="T87" s="242" t="s">
        <v>184</v>
      </c>
      <c r="U87" s="221">
        <v>0</v>
      </c>
      <c r="V87" s="221">
        <f>ROUND(E87*U87,2)</f>
        <v>0</v>
      </c>
      <c r="W87" s="221"/>
      <c r="X87" s="221" t="s">
        <v>366</v>
      </c>
      <c r="Y87" s="221" t="s">
        <v>186</v>
      </c>
      <c r="Z87" s="210"/>
      <c r="AA87" s="210"/>
      <c r="AB87" s="210"/>
      <c r="AC87" s="210"/>
      <c r="AD87" s="210"/>
      <c r="AE87" s="210"/>
      <c r="AF87" s="210"/>
      <c r="AG87" s="210" t="s">
        <v>631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0" t="s">
        <v>47</v>
      </c>
      <c r="D88" s="226"/>
      <c r="E88" s="227">
        <v>1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194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29" t="s">
        <v>178</v>
      </c>
      <c r="B89" s="230" t="s">
        <v>110</v>
      </c>
      <c r="C89" s="246" t="s">
        <v>111</v>
      </c>
      <c r="D89" s="231"/>
      <c r="E89" s="232"/>
      <c r="F89" s="233"/>
      <c r="G89" s="233">
        <f>SUMIF(AG90:AG110,"&lt;&gt;NOR",G90:G110)</f>
        <v>0</v>
      </c>
      <c r="H89" s="233"/>
      <c r="I89" s="233">
        <f>SUM(I90:I110)</f>
        <v>0</v>
      </c>
      <c r="J89" s="233"/>
      <c r="K89" s="233">
        <f>SUM(K90:K110)</f>
        <v>0</v>
      </c>
      <c r="L89" s="233"/>
      <c r="M89" s="233">
        <f>SUM(M90:M110)</f>
        <v>0</v>
      </c>
      <c r="N89" s="232"/>
      <c r="O89" s="232">
        <f>SUM(O90:O110)</f>
        <v>0.02</v>
      </c>
      <c r="P89" s="232"/>
      <c r="Q89" s="232">
        <f>SUM(Q90:Q110)</f>
        <v>0</v>
      </c>
      <c r="R89" s="233"/>
      <c r="S89" s="233"/>
      <c r="T89" s="234"/>
      <c r="U89" s="228"/>
      <c r="V89" s="228">
        <f>SUM(V90:V110)</f>
        <v>0</v>
      </c>
      <c r="W89" s="228"/>
      <c r="X89" s="228"/>
      <c r="Y89" s="228"/>
      <c r="AG89" t="s">
        <v>179</v>
      </c>
    </row>
    <row r="90" spans="1:60" outlineLevel="1" x14ac:dyDescent="0.2">
      <c r="A90" s="236">
        <v>25</v>
      </c>
      <c r="B90" s="237" t="s">
        <v>632</v>
      </c>
      <c r="C90" s="247" t="s">
        <v>633</v>
      </c>
      <c r="D90" s="238" t="s">
        <v>270</v>
      </c>
      <c r="E90" s="239">
        <v>4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0</v>
      </c>
      <c r="O90" s="239">
        <f>ROUND(E90*N90,2)</f>
        <v>0</v>
      </c>
      <c r="P90" s="239">
        <v>2.7999999999999998E-4</v>
      </c>
      <c r="Q90" s="239">
        <f>ROUND(E90*P90,2)</f>
        <v>0</v>
      </c>
      <c r="R90" s="241" t="s">
        <v>501</v>
      </c>
      <c r="S90" s="241" t="s">
        <v>242</v>
      </c>
      <c r="T90" s="242" t="s">
        <v>242</v>
      </c>
      <c r="U90" s="221">
        <v>0</v>
      </c>
      <c r="V90" s="221">
        <f>ROUND(E90*U90,2)</f>
        <v>0</v>
      </c>
      <c r="W90" s="221"/>
      <c r="X90" s="221" t="s">
        <v>185</v>
      </c>
      <c r="Y90" s="221" t="s">
        <v>186</v>
      </c>
      <c r="Z90" s="210"/>
      <c r="AA90" s="210"/>
      <c r="AB90" s="210"/>
      <c r="AC90" s="210"/>
      <c r="AD90" s="210"/>
      <c r="AE90" s="210"/>
      <c r="AF90" s="210"/>
      <c r="AG90" s="210" t="s">
        <v>353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48" t="s">
        <v>487</v>
      </c>
      <c r="D91" s="243"/>
      <c r="E91" s="243"/>
      <c r="F91" s="243"/>
      <c r="G91" s="243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189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17"/>
      <c r="B92" s="218"/>
      <c r="C92" s="250" t="s">
        <v>53</v>
      </c>
      <c r="D92" s="226"/>
      <c r="E92" s="227">
        <v>4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194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36">
        <v>26</v>
      </c>
      <c r="B93" s="237" t="s">
        <v>634</v>
      </c>
      <c r="C93" s="247" t="s">
        <v>635</v>
      </c>
      <c r="D93" s="238" t="s">
        <v>270</v>
      </c>
      <c r="E93" s="239">
        <v>28</v>
      </c>
      <c r="F93" s="240"/>
      <c r="G93" s="241">
        <f>ROUND(E93*F93,2)</f>
        <v>0</v>
      </c>
      <c r="H93" s="240"/>
      <c r="I93" s="241">
        <f>ROUND(E93*H93,2)</f>
        <v>0</v>
      </c>
      <c r="J93" s="240"/>
      <c r="K93" s="241">
        <f>ROUND(E93*J93,2)</f>
        <v>0</v>
      </c>
      <c r="L93" s="241">
        <v>21</v>
      </c>
      <c r="M93" s="241">
        <f>G93*(1+L93/100)</f>
        <v>0</v>
      </c>
      <c r="N93" s="239">
        <v>4.2999999999999999E-4</v>
      </c>
      <c r="O93" s="239">
        <f>ROUND(E93*N93,2)</f>
        <v>0.01</v>
      </c>
      <c r="P93" s="239">
        <v>0</v>
      </c>
      <c r="Q93" s="239">
        <f>ROUND(E93*P93,2)</f>
        <v>0</v>
      </c>
      <c r="R93" s="241" t="s">
        <v>501</v>
      </c>
      <c r="S93" s="241" t="s">
        <v>242</v>
      </c>
      <c r="T93" s="242" t="s">
        <v>242</v>
      </c>
      <c r="U93" s="221">
        <v>0</v>
      </c>
      <c r="V93" s="221">
        <f>ROUND(E93*U93,2)</f>
        <v>0</v>
      </c>
      <c r="W93" s="221"/>
      <c r="X93" s="221" t="s">
        <v>185</v>
      </c>
      <c r="Y93" s="221" t="s">
        <v>186</v>
      </c>
      <c r="Z93" s="210"/>
      <c r="AA93" s="210"/>
      <c r="AB93" s="210"/>
      <c r="AC93" s="210"/>
      <c r="AD93" s="210"/>
      <c r="AE93" s="210"/>
      <c r="AF93" s="210"/>
      <c r="AG93" s="210" t="s">
        <v>206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65" t="s">
        <v>636</v>
      </c>
      <c r="D94" s="255"/>
      <c r="E94" s="255"/>
      <c r="F94" s="255"/>
      <c r="G94" s="255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250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17"/>
      <c r="B95" s="218"/>
      <c r="C95" s="250" t="s">
        <v>637</v>
      </c>
      <c r="D95" s="226"/>
      <c r="E95" s="227">
        <v>20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194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50" t="s">
        <v>567</v>
      </c>
      <c r="D96" s="226"/>
      <c r="E96" s="227">
        <v>8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194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36">
        <v>27</v>
      </c>
      <c r="B97" s="237" t="s">
        <v>638</v>
      </c>
      <c r="C97" s="247" t="s">
        <v>639</v>
      </c>
      <c r="D97" s="238" t="s">
        <v>270</v>
      </c>
      <c r="E97" s="239">
        <v>20</v>
      </c>
      <c r="F97" s="240"/>
      <c r="G97" s="241">
        <f>ROUND(E97*F97,2)</f>
        <v>0</v>
      </c>
      <c r="H97" s="240"/>
      <c r="I97" s="241">
        <f>ROUND(E97*H97,2)</f>
        <v>0</v>
      </c>
      <c r="J97" s="240"/>
      <c r="K97" s="241">
        <f>ROUND(E97*J97,2)</f>
        <v>0</v>
      </c>
      <c r="L97" s="241">
        <v>21</v>
      </c>
      <c r="M97" s="241">
        <f>G97*(1+L97/100)</f>
        <v>0</v>
      </c>
      <c r="N97" s="239">
        <v>5.2999999999999998E-4</v>
      </c>
      <c r="O97" s="239">
        <f>ROUND(E97*N97,2)</f>
        <v>0.01</v>
      </c>
      <c r="P97" s="239">
        <v>0</v>
      </c>
      <c r="Q97" s="239">
        <f>ROUND(E97*P97,2)</f>
        <v>0</v>
      </c>
      <c r="R97" s="241" t="s">
        <v>501</v>
      </c>
      <c r="S97" s="241" t="s">
        <v>242</v>
      </c>
      <c r="T97" s="242" t="s">
        <v>242</v>
      </c>
      <c r="U97" s="221">
        <v>0</v>
      </c>
      <c r="V97" s="221">
        <f>ROUND(E97*U97,2)</f>
        <v>0</v>
      </c>
      <c r="W97" s="221"/>
      <c r="X97" s="221" t="s">
        <v>185</v>
      </c>
      <c r="Y97" s="221" t="s">
        <v>186</v>
      </c>
      <c r="Z97" s="210"/>
      <c r="AA97" s="210"/>
      <c r="AB97" s="210"/>
      <c r="AC97" s="210"/>
      <c r="AD97" s="210"/>
      <c r="AE97" s="210"/>
      <c r="AF97" s="210"/>
      <c r="AG97" s="210" t="s">
        <v>353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17"/>
      <c r="B98" s="218"/>
      <c r="C98" s="265" t="s">
        <v>636</v>
      </c>
      <c r="D98" s="255"/>
      <c r="E98" s="255"/>
      <c r="F98" s="255"/>
      <c r="G98" s="255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250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50" t="s">
        <v>597</v>
      </c>
      <c r="D99" s="226"/>
      <c r="E99" s="227">
        <v>20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194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36">
        <v>28</v>
      </c>
      <c r="B100" s="237" t="s">
        <v>640</v>
      </c>
      <c r="C100" s="247" t="s">
        <v>641</v>
      </c>
      <c r="D100" s="238" t="s">
        <v>310</v>
      </c>
      <c r="E100" s="239">
        <v>6</v>
      </c>
      <c r="F100" s="240"/>
      <c r="G100" s="241">
        <f>ROUND(E100*F100,2)</f>
        <v>0</v>
      </c>
      <c r="H100" s="240"/>
      <c r="I100" s="241">
        <f>ROUND(E100*H100,2)</f>
        <v>0</v>
      </c>
      <c r="J100" s="240"/>
      <c r="K100" s="241">
        <f>ROUND(E100*J100,2)</f>
        <v>0</v>
      </c>
      <c r="L100" s="241">
        <v>21</v>
      </c>
      <c r="M100" s="241">
        <f>G100*(1+L100/100)</f>
        <v>0</v>
      </c>
      <c r="N100" s="239">
        <v>0</v>
      </c>
      <c r="O100" s="239">
        <f>ROUND(E100*N100,2)</f>
        <v>0</v>
      </c>
      <c r="P100" s="239">
        <v>0</v>
      </c>
      <c r="Q100" s="239">
        <f>ROUND(E100*P100,2)</f>
        <v>0</v>
      </c>
      <c r="R100" s="241" t="s">
        <v>501</v>
      </c>
      <c r="S100" s="241" t="s">
        <v>242</v>
      </c>
      <c r="T100" s="242" t="s">
        <v>242</v>
      </c>
      <c r="U100" s="221">
        <v>0</v>
      </c>
      <c r="V100" s="221">
        <f>ROUND(E100*U100,2)</f>
        <v>0</v>
      </c>
      <c r="W100" s="221"/>
      <c r="X100" s="221" t="s">
        <v>185</v>
      </c>
      <c r="Y100" s="221" t="s">
        <v>186</v>
      </c>
      <c r="Z100" s="210"/>
      <c r="AA100" s="210"/>
      <c r="AB100" s="210"/>
      <c r="AC100" s="210"/>
      <c r="AD100" s="210"/>
      <c r="AE100" s="210"/>
      <c r="AF100" s="210"/>
      <c r="AG100" s="210" t="s">
        <v>353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48" t="s">
        <v>487</v>
      </c>
      <c r="D101" s="243"/>
      <c r="E101" s="243"/>
      <c r="F101" s="243"/>
      <c r="G101" s="243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189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0" t="s">
        <v>53</v>
      </c>
      <c r="D102" s="226"/>
      <c r="E102" s="227">
        <v>4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194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49</v>
      </c>
      <c r="D103" s="226"/>
      <c r="E103" s="227">
        <v>2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194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36">
        <v>29</v>
      </c>
      <c r="B104" s="237" t="s">
        <v>642</v>
      </c>
      <c r="C104" s="247" t="s">
        <v>643</v>
      </c>
      <c r="D104" s="238" t="s">
        <v>270</v>
      </c>
      <c r="E104" s="239">
        <v>40</v>
      </c>
      <c r="F104" s="240"/>
      <c r="G104" s="241">
        <f>ROUND(E104*F104,2)</f>
        <v>0</v>
      </c>
      <c r="H104" s="240"/>
      <c r="I104" s="241">
        <f>ROUND(E104*H104,2)</f>
        <v>0</v>
      </c>
      <c r="J104" s="240"/>
      <c r="K104" s="241">
        <f>ROUND(E104*J104,2)</f>
        <v>0</v>
      </c>
      <c r="L104" s="241">
        <v>21</v>
      </c>
      <c r="M104" s="241">
        <f>G104*(1+L104/100)</f>
        <v>0</v>
      </c>
      <c r="N104" s="239">
        <v>0</v>
      </c>
      <c r="O104" s="239">
        <f>ROUND(E104*N104,2)</f>
        <v>0</v>
      </c>
      <c r="P104" s="239">
        <v>0</v>
      </c>
      <c r="Q104" s="239">
        <f>ROUND(E104*P104,2)</f>
        <v>0</v>
      </c>
      <c r="R104" s="241" t="s">
        <v>501</v>
      </c>
      <c r="S104" s="241" t="s">
        <v>242</v>
      </c>
      <c r="T104" s="242" t="s">
        <v>242</v>
      </c>
      <c r="U104" s="221">
        <v>0</v>
      </c>
      <c r="V104" s="221">
        <f>ROUND(E104*U104,2)</f>
        <v>0</v>
      </c>
      <c r="W104" s="221"/>
      <c r="X104" s="221" t="s">
        <v>185</v>
      </c>
      <c r="Y104" s="221" t="s">
        <v>186</v>
      </c>
      <c r="Z104" s="210"/>
      <c r="AA104" s="210"/>
      <c r="AB104" s="210"/>
      <c r="AC104" s="210"/>
      <c r="AD104" s="210"/>
      <c r="AE104" s="210"/>
      <c r="AF104" s="210"/>
      <c r="AG104" s="210" t="s">
        <v>353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48" t="s">
        <v>487</v>
      </c>
      <c r="D105" s="243"/>
      <c r="E105" s="243"/>
      <c r="F105" s="243"/>
      <c r="G105" s="243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189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17"/>
      <c r="B106" s="218"/>
      <c r="C106" s="250" t="s">
        <v>625</v>
      </c>
      <c r="D106" s="226"/>
      <c r="E106" s="227">
        <v>40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194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36">
        <v>30</v>
      </c>
      <c r="B107" s="237" t="s">
        <v>644</v>
      </c>
      <c r="C107" s="247" t="s">
        <v>645</v>
      </c>
      <c r="D107" s="238" t="s">
        <v>310</v>
      </c>
      <c r="E107" s="239">
        <v>4</v>
      </c>
      <c r="F107" s="240"/>
      <c r="G107" s="241">
        <f>ROUND(E107*F107,2)</f>
        <v>0</v>
      </c>
      <c r="H107" s="240"/>
      <c r="I107" s="241">
        <f>ROUND(E107*H107,2)</f>
        <v>0</v>
      </c>
      <c r="J107" s="240"/>
      <c r="K107" s="241">
        <f>ROUND(E107*J107,2)</f>
        <v>0</v>
      </c>
      <c r="L107" s="241">
        <v>21</v>
      </c>
      <c r="M107" s="241">
        <f>G107*(1+L107/100)</f>
        <v>0</v>
      </c>
      <c r="N107" s="239">
        <v>0</v>
      </c>
      <c r="O107" s="239">
        <f>ROUND(E107*N107,2)</f>
        <v>0</v>
      </c>
      <c r="P107" s="239">
        <v>0</v>
      </c>
      <c r="Q107" s="239">
        <f>ROUND(E107*P107,2)</f>
        <v>0</v>
      </c>
      <c r="R107" s="241"/>
      <c r="S107" s="241" t="s">
        <v>183</v>
      </c>
      <c r="T107" s="242" t="s">
        <v>184</v>
      </c>
      <c r="U107" s="221">
        <v>0</v>
      </c>
      <c r="V107" s="221">
        <f>ROUND(E107*U107,2)</f>
        <v>0</v>
      </c>
      <c r="W107" s="221"/>
      <c r="X107" s="221" t="s">
        <v>366</v>
      </c>
      <c r="Y107" s="221" t="s">
        <v>186</v>
      </c>
      <c r="Z107" s="210"/>
      <c r="AA107" s="210"/>
      <c r="AB107" s="210"/>
      <c r="AC107" s="210"/>
      <c r="AD107" s="210"/>
      <c r="AE107" s="210"/>
      <c r="AF107" s="210"/>
      <c r="AG107" s="210" t="s">
        <v>367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50" t="s">
        <v>53</v>
      </c>
      <c r="D108" s="226"/>
      <c r="E108" s="227">
        <v>4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194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17">
        <v>31</v>
      </c>
      <c r="B109" s="218" t="s">
        <v>646</v>
      </c>
      <c r="C109" s="266" t="s">
        <v>647</v>
      </c>
      <c r="D109" s="219" t="s">
        <v>0</v>
      </c>
      <c r="E109" s="256"/>
      <c r="F109" s="222"/>
      <c r="G109" s="221">
        <f>ROUND(E109*F109,2)</f>
        <v>0</v>
      </c>
      <c r="H109" s="222"/>
      <c r="I109" s="221">
        <f>ROUND(E109*H109,2)</f>
        <v>0</v>
      </c>
      <c r="J109" s="222"/>
      <c r="K109" s="221">
        <f>ROUND(E109*J109,2)</f>
        <v>0</v>
      </c>
      <c r="L109" s="221">
        <v>21</v>
      </c>
      <c r="M109" s="221">
        <f>G109*(1+L109/100)</f>
        <v>0</v>
      </c>
      <c r="N109" s="220">
        <v>0</v>
      </c>
      <c r="O109" s="220">
        <f>ROUND(E109*N109,2)</f>
        <v>0</v>
      </c>
      <c r="P109" s="220">
        <v>0</v>
      </c>
      <c r="Q109" s="220">
        <f>ROUND(E109*P109,2)</f>
        <v>0</v>
      </c>
      <c r="R109" s="221" t="s">
        <v>501</v>
      </c>
      <c r="S109" s="221" t="s">
        <v>242</v>
      </c>
      <c r="T109" s="221" t="s">
        <v>248</v>
      </c>
      <c r="U109" s="221">
        <v>0</v>
      </c>
      <c r="V109" s="221">
        <f>ROUND(E109*U109,2)</f>
        <v>0</v>
      </c>
      <c r="W109" s="221"/>
      <c r="X109" s="221" t="s">
        <v>347</v>
      </c>
      <c r="Y109" s="221" t="s">
        <v>186</v>
      </c>
      <c r="Z109" s="210"/>
      <c r="AA109" s="210"/>
      <c r="AB109" s="210"/>
      <c r="AC109" s="210"/>
      <c r="AD109" s="210"/>
      <c r="AE109" s="210"/>
      <c r="AF109" s="210"/>
      <c r="AG109" s="210" t="s">
        <v>357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7" t="s">
        <v>416</v>
      </c>
      <c r="D110" s="257"/>
      <c r="E110" s="257"/>
      <c r="F110" s="257"/>
      <c r="G110" s="257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250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2">
      <c r="A111" s="229" t="s">
        <v>178</v>
      </c>
      <c r="B111" s="230" t="s">
        <v>112</v>
      </c>
      <c r="C111" s="246" t="s">
        <v>113</v>
      </c>
      <c r="D111" s="231"/>
      <c r="E111" s="232"/>
      <c r="F111" s="233"/>
      <c r="G111" s="233">
        <f>SUMIF(AG112:AG128,"&lt;&gt;NOR",G112:G128)</f>
        <v>0</v>
      </c>
      <c r="H111" s="233"/>
      <c r="I111" s="233">
        <f>SUM(I112:I128)</f>
        <v>0</v>
      </c>
      <c r="J111" s="233"/>
      <c r="K111" s="233">
        <f>SUM(K112:K128)</f>
        <v>0</v>
      </c>
      <c r="L111" s="233"/>
      <c r="M111" s="233">
        <f>SUM(M112:M128)</f>
        <v>0</v>
      </c>
      <c r="N111" s="232"/>
      <c r="O111" s="232">
        <f>SUM(O112:O128)</f>
        <v>0</v>
      </c>
      <c r="P111" s="232"/>
      <c r="Q111" s="232">
        <f>SUM(Q112:Q128)</f>
        <v>0</v>
      </c>
      <c r="R111" s="233"/>
      <c r="S111" s="233"/>
      <c r="T111" s="234"/>
      <c r="U111" s="228"/>
      <c r="V111" s="228">
        <f>SUM(V112:V128)</f>
        <v>0</v>
      </c>
      <c r="W111" s="228"/>
      <c r="X111" s="228"/>
      <c r="Y111" s="228"/>
      <c r="AG111" t="s">
        <v>179</v>
      </c>
    </row>
    <row r="112" spans="1:60" outlineLevel="1" x14ac:dyDescent="0.2">
      <c r="A112" s="236">
        <v>32</v>
      </c>
      <c r="B112" s="237" t="s">
        <v>648</v>
      </c>
      <c r="C112" s="247" t="s">
        <v>649</v>
      </c>
      <c r="D112" s="238" t="s">
        <v>557</v>
      </c>
      <c r="E112" s="239">
        <v>1</v>
      </c>
      <c r="F112" s="240"/>
      <c r="G112" s="241">
        <f>ROUND(E112*F112,2)</f>
        <v>0</v>
      </c>
      <c r="H112" s="240"/>
      <c r="I112" s="241">
        <f>ROUND(E112*H112,2)</f>
        <v>0</v>
      </c>
      <c r="J112" s="240"/>
      <c r="K112" s="241">
        <f>ROUND(E112*J112,2)</f>
        <v>0</v>
      </c>
      <c r="L112" s="241">
        <v>21</v>
      </c>
      <c r="M112" s="241">
        <f>G112*(1+L112/100)</f>
        <v>0</v>
      </c>
      <c r="N112" s="239">
        <v>0</v>
      </c>
      <c r="O112" s="239">
        <f>ROUND(E112*N112,2)</f>
        <v>0</v>
      </c>
      <c r="P112" s="239">
        <v>1.56E-3</v>
      </c>
      <c r="Q112" s="239">
        <f>ROUND(E112*P112,2)</f>
        <v>0</v>
      </c>
      <c r="R112" s="241" t="s">
        <v>501</v>
      </c>
      <c r="S112" s="241" t="s">
        <v>242</v>
      </c>
      <c r="T112" s="242" t="s">
        <v>242</v>
      </c>
      <c r="U112" s="221">
        <v>0</v>
      </c>
      <c r="V112" s="221">
        <f>ROUND(E112*U112,2)</f>
        <v>0</v>
      </c>
      <c r="W112" s="221"/>
      <c r="X112" s="221" t="s">
        <v>185</v>
      </c>
      <c r="Y112" s="221" t="s">
        <v>186</v>
      </c>
      <c r="Z112" s="210"/>
      <c r="AA112" s="210"/>
      <c r="AB112" s="210"/>
      <c r="AC112" s="210"/>
      <c r="AD112" s="210"/>
      <c r="AE112" s="210"/>
      <c r="AF112" s="210"/>
      <c r="AG112" s="210" t="s">
        <v>353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48" t="s">
        <v>487</v>
      </c>
      <c r="D113" s="243"/>
      <c r="E113" s="243"/>
      <c r="F113" s="243"/>
      <c r="G113" s="243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189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17"/>
      <c r="B114" s="218"/>
      <c r="C114" s="250" t="s">
        <v>47</v>
      </c>
      <c r="D114" s="226"/>
      <c r="E114" s="227">
        <v>1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194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36">
        <v>33</v>
      </c>
      <c r="B115" s="237" t="s">
        <v>650</v>
      </c>
      <c r="C115" s="247" t="s">
        <v>651</v>
      </c>
      <c r="D115" s="238" t="s">
        <v>310</v>
      </c>
      <c r="E115" s="239">
        <v>1</v>
      </c>
      <c r="F115" s="240"/>
      <c r="G115" s="241">
        <f>ROUND(E115*F115,2)</f>
        <v>0</v>
      </c>
      <c r="H115" s="240"/>
      <c r="I115" s="241">
        <f>ROUND(E115*H115,2)</f>
        <v>0</v>
      </c>
      <c r="J115" s="240"/>
      <c r="K115" s="241">
        <f>ROUND(E115*J115,2)</f>
        <v>0</v>
      </c>
      <c r="L115" s="241">
        <v>21</v>
      </c>
      <c r="M115" s="241">
        <f>G115*(1+L115/100)</f>
        <v>0</v>
      </c>
      <c r="N115" s="239">
        <v>0</v>
      </c>
      <c r="O115" s="239">
        <f>ROUND(E115*N115,2)</f>
        <v>0</v>
      </c>
      <c r="P115" s="239">
        <v>8.4999999999999995E-4</v>
      </c>
      <c r="Q115" s="239">
        <f>ROUND(E115*P115,2)</f>
        <v>0</v>
      </c>
      <c r="R115" s="241" t="s">
        <v>501</v>
      </c>
      <c r="S115" s="241" t="s">
        <v>242</v>
      </c>
      <c r="T115" s="242" t="s">
        <v>242</v>
      </c>
      <c r="U115" s="221">
        <v>0</v>
      </c>
      <c r="V115" s="221">
        <f>ROUND(E115*U115,2)</f>
        <v>0</v>
      </c>
      <c r="W115" s="221"/>
      <c r="X115" s="221" t="s">
        <v>185</v>
      </c>
      <c r="Y115" s="221" t="s">
        <v>186</v>
      </c>
      <c r="Z115" s="210"/>
      <c r="AA115" s="210"/>
      <c r="AB115" s="210"/>
      <c r="AC115" s="210"/>
      <c r="AD115" s="210"/>
      <c r="AE115" s="210"/>
      <c r="AF115" s="210"/>
      <c r="AG115" s="210" t="s">
        <v>353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48" t="s">
        <v>487</v>
      </c>
      <c r="D116" s="243"/>
      <c r="E116" s="243"/>
      <c r="F116" s="243"/>
      <c r="G116" s="243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189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">
      <c r="A117" s="217"/>
      <c r="B117" s="218"/>
      <c r="C117" s="250" t="s">
        <v>47</v>
      </c>
      <c r="D117" s="226"/>
      <c r="E117" s="227">
        <v>1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194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36">
        <v>34</v>
      </c>
      <c r="B118" s="237" t="s">
        <v>652</v>
      </c>
      <c r="C118" s="247" t="s">
        <v>653</v>
      </c>
      <c r="D118" s="238" t="s">
        <v>557</v>
      </c>
      <c r="E118" s="239">
        <v>4</v>
      </c>
      <c r="F118" s="240"/>
      <c r="G118" s="241">
        <f>ROUND(E118*F118,2)</f>
        <v>0</v>
      </c>
      <c r="H118" s="240"/>
      <c r="I118" s="241">
        <f>ROUND(E118*H118,2)</f>
        <v>0</v>
      </c>
      <c r="J118" s="240"/>
      <c r="K118" s="241">
        <f>ROUND(E118*J118,2)</f>
        <v>0</v>
      </c>
      <c r="L118" s="241">
        <v>21</v>
      </c>
      <c r="M118" s="241">
        <f>G118*(1+L118/100)</f>
        <v>0</v>
      </c>
      <c r="N118" s="239">
        <v>2.4000000000000001E-4</v>
      </c>
      <c r="O118" s="239">
        <f>ROUND(E118*N118,2)</f>
        <v>0</v>
      </c>
      <c r="P118" s="239">
        <v>0</v>
      </c>
      <c r="Q118" s="239">
        <f>ROUND(E118*P118,2)</f>
        <v>0</v>
      </c>
      <c r="R118" s="241"/>
      <c r="S118" s="241" t="s">
        <v>183</v>
      </c>
      <c r="T118" s="242" t="s">
        <v>184</v>
      </c>
      <c r="U118" s="221">
        <v>0</v>
      </c>
      <c r="V118" s="221">
        <f>ROUND(E118*U118,2)</f>
        <v>0</v>
      </c>
      <c r="W118" s="221"/>
      <c r="X118" s="221" t="s">
        <v>185</v>
      </c>
      <c r="Y118" s="221" t="s">
        <v>186</v>
      </c>
      <c r="Z118" s="210"/>
      <c r="AA118" s="210"/>
      <c r="AB118" s="210"/>
      <c r="AC118" s="210"/>
      <c r="AD118" s="210"/>
      <c r="AE118" s="210"/>
      <c r="AF118" s="210"/>
      <c r="AG118" s="210" t="s">
        <v>353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48" t="s">
        <v>487</v>
      </c>
      <c r="D119" s="243"/>
      <c r="E119" s="243"/>
      <c r="F119" s="243"/>
      <c r="G119" s="243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189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">
      <c r="A120" s="217"/>
      <c r="B120" s="218"/>
      <c r="C120" s="250" t="s">
        <v>53</v>
      </c>
      <c r="D120" s="226"/>
      <c r="E120" s="227">
        <v>4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194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6">
        <v>35</v>
      </c>
      <c r="B121" s="237" t="s">
        <v>654</v>
      </c>
      <c r="C121" s="247" t="s">
        <v>655</v>
      </c>
      <c r="D121" s="238" t="s">
        <v>310</v>
      </c>
      <c r="E121" s="239">
        <v>2</v>
      </c>
      <c r="F121" s="240"/>
      <c r="G121" s="241">
        <f>ROUND(E121*F121,2)</f>
        <v>0</v>
      </c>
      <c r="H121" s="240"/>
      <c r="I121" s="241">
        <f>ROUND(E121*H121,2)</f>
        <v>0</v>
      </c>
      <c r="J121" s="240"/>
      <c r="K121" s="241">
        <f>ROUND(E121*J121,2)</f>
        <v>0</v>
      </c>
      <c r="L121" s="241">
        <v>21</v>
      </c>
      <c r="M121" s="241">
        <f>G121*(1+L121/100)</f>
        <v>0</v>
      </c>
      <c r="N121" s="239">
        <v>1.4999999999999999E-4</v>
      </c>
      <c r="O121" s="239">
        <f>ROUND(E121*N121,2)</f>
        <v>0</v>
      </c>
      <c r="P121" s="239">
        <v>0</v>
      </c>
      <c r="Q121" s="239">
        <f>ROUND(E121*P121,2)</f>
        <v>0</v>
      </c>
      <c r="R121" s="241"/>
      <c r="S121" s="241" t="s">
        <v>183</v>
      </c>
      <c r="T121" s="242" t="s">
        <v>184</v>
      </c>
      <c r="U121" s="221">
        <v>0</v>
      </c>
      <c r="V121" s="221">
        <f>ROUND(E121*U121,2)</f>
        <v>0</v>
      </c>
      <c r="W121" s="221"/>
      <c r="X121" s="221" t="s">
        <v>185</v>
      </c>
      <c r="Y121" s="221" t="s">
        <v>186</v>
      </c>
      <c r="Z121" s="210"/>
      <c r="AA121" s="210"/>
      <c r="AB121" s="210"/>
      <c r="AC121" s="210"/>
      <c r="AD121" s="210"/>
      <c r="AE121" s="210"/>
      <c r="AF121" s="210"/>
      <c r="AG121" s="210" t="s">
        <v>206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17"/>
      <c r="B122" s="218"/>
      <c r="C122" s="248" t="s">
        <v>487</v>
      </c>
      <c r="D122" s="243"/>
      <c r="E122" s="243"/>
      <c r="F122" s="243"/>
      <c r="G122" s="243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189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50" t="s">
        <v>49</v>
      </c>
      <c r="D123" s="226"/>
      <c r="E123" s="227">
        <v>2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194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2.5" outlineLevel="1" x14ac:dyDescent="0.2">
      <c r="A124" s="236">
        <v>36</v>
      </c>
      <c r="B124" s="237" t="s">
        <v>656</v>
      </c>
      <c r="C124" s="247" t="s">
        <v>657</v>
      </c>
      <c r="D124" s="238" t="s">
        <v>310</v>
      </c>
      <c r="E124" s="239">
        <v>2</v>
      </c>
      <c r="F124" s="240"/>
      <c r="G124" s="241">
        <f>ROUND(E124*F124,2)</f>
        <v>0</v>
      </c>
      <c r="H124" s="240"/>
      <c r="I124" s="241">
        <f>ROUND(E124*H124,2)</f>
        <v>0</v>
      </c>
      <c r="J124" s="240"/>
      <c r="K124" s="241">
        <f>ROUND(E124*J124,2)</f>
        <v>0</v>
      </c>
      <c r="L124" s="241">
        <v>21</v>
      </c>
      <c r="M124" s="241">
        <f>G124*(1+L124/100)</f>
        <v>0</v>
      </c>
      <c r="N124" s="239">
        <v>1.64E-3</v>
      </c>
      <c r="O124" s="239">
        <f>ROUND(E124*N124,2)</f>
        <v>0</v>
      </c>
      <c r="P124" s="239">
        <v>0</v>
      </c>
      <c r="Q124" s="239">
        <f>ROUND(E124*P124,2)</f>
        <v>0</v>
      </c>
      <c r="R124" s="241" t="s">
        <v>407</v>
      </c>
      <c r="S124" s="241" t="s">
        <v>242</v>
      </c>
      <c r="T124" s="242" t="s">
        <v>242</v>
      </c>
      <c r="U124" s="221">
        <v>0</v>
      </c>
      <c r="V124" s="221">
        <f>ROUND(E124*U124,2)</f>
        <v>0</v>
      </c>
      <c r="W124" s="221"/>
      <c r="X124" s="221" t="s">
        <v>366</v>
      </c>
      <c r="Y124" s="221" t="s">
        <v>186</v>
      </c>
      <c r="Z124" s="210"/>
      <c r="AA124" s="210"/>
      <c r="AB124" s="210"/>
      <c r="AC124" s="210"/>
      <c r="AD124" s="210"/>
      <c r="AE124" s="210"/>
      <c r="AF124" s="210"/>
      <c r="AG124" s="210" t="s">
        <v>367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48" t="s">
        <v>487</v>
      </c>
      <c r="D125" s="243"/>
      <c r="E125" s="243"/>
      <c r="F125" s="243"/>
      <c r="G125" s="243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189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50" t="s">
        <v>49</v>
      </c>
      <c r="D126" s="226"/>
      <c r="E126" s="227">
        <v>2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194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17">
        <v>37</v>
      </c>
      <c r="B127" s="218" t="s">
        <v>658</v>
      </c>
      <c r="C127" s="266" t="s">
        <v>659</v>
      </c>
      <c r="D127" s="219" t="s">
        <v>0</v>
      </c>
      <c r="E127" s="256"/>
      <c r="F127" s="222"/>
      <c r="G127" s="221">
        <f>ROUND(E127*F127,2)</f>
        <v>0</v>
      </c>
      <c r="H127" s="222"/>
      <c r="I127" s="221">
        <f>ROUND(E127*H127,2)</f>
        <v>0</v>
      </c>
      <c r="J127" s="222"/>
      <c r="K127" s="221">
        <f>ROUND(E127*J127,2)</f>
        <v>0</v>
      </c>
      <c r="L127" s="221">
        <v>21</v>
      </c>
      <c r="M127" s="221">
        <f>G127*(1+L127/100)</f>
        <v>0</v>
      </c>
      <c r="N127" s="220">
        <v>0</v>
      </c>
      <c r="O127" s="220">
        <f>ROUND(E127*N127,2)</f>
        <v>0</v>
      </c>
      <c r="P127" s="220">
        <v>0</v>
      </c>
      <c r="Q127" s="220">
        <f>ROUND(E127*P127,2)</f>
        <v>0</v>
      </c>
      <c r="R127" s="221" t="s">
        <v>501</v>
      </c>
      <c r="S127" s="221" t="s">
        <v>242</v>
      </c>
      <c r="T127" s="221" t="s">
        <v>242</v>
      </c>
      <c r="U127" s="221">
        <v>0</v>
      </c>
      <c r="V127" s="221">
        <f>ROUND(E127*U127,2)</f>
        <v>0</v>
      </c>
      <c r="W127" s="221"/>
      <c r="X127" s="221" t="s">
        <v>347</v>
      </c>
      <c r="Y127" s="221" t="s">
        <v>186</v>
      </c>
      <c r="Z127" s="210"/>
      <c r="AA127" s="210"/>
      <c r="AB127" s="210"/>
      <c r="AC127" s="210"/>
      <c r="AD127" s="210"/>
      <c r="AE127" s="210"/>
      <c r="AF127" s="210"/>
      <c r="AG127" s="210" t="s">
        <v>357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67" t="s">
        <v>416</v>
      </c>
      <c r="D128" s="257"/>
      <c r="E128" s="257"/>
      <c r="F128" s="257"/>
      <c r="G128" s="257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250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x14ac:dyDescent="0.2">
      <c r="A129" s="229" t="s">
        <v>178</v>
      </c>
      <c r="B129" s="230" t="s">
        <v>118</v>
      </c>
      <c r="C129" s="246" t="s">
        <v>119</v>
      </c>
      <c r="D129" s="231"/>
      <c r="E129" s="232"/>
      <c r="F129" s="233"/>
      <c r="G129" s="233">
        <f>SUMIF(AG130:AG136,"&lt;&gt;NOR",G130:G136)</f>
        <v>0</v>
      </c>
      <c r="H129" s="233"/>
      <c r="I129" s="233">
        <f>SUM(I130:I136)</f>
        <v>0</v>
      </c>
      <c r="J129" s="233"/>
      <c r="K129" s="233">
        <f>SUM(K130:K136)</f>
        <v>0</v>
      </c>
      <c r="L129" s="233"/>
      <c r="M129" s="233">
        <f>SUM(M130:M136)</f>
        <v>0</v>
      </c>
      <c r="N129" s="232"/>
      <c r="O129" s="232">
        <f>SUM(O130:O136)</f>
        <v>0</v>
      </c>
      <c r="P129" s="232"/>
      <c r="Q129" s="232">
        <f>SUM(Q130:Q136)</f>
        <v>0</v>
      </c>
      <c r="R129" s="233"/>
      <c r="S129" s="233"/>
      <c r="T129" s="234"/>
      <c r="U129" s="228"/>
      <c r="V129" s="228">
        <f>SUM(V130:V136)</f>
        <v>0</v>
      </c>
      <c r="W129" s="228"/>
      <c r="X129" s="228"/>
      <c r="Y129" s="228"/>
      <c r="AG129" t="s">
        <v>179</v>
      </c>
    </row>
    <row r="130" spans="1:60" outlineLevel="1" x14ac:dyDescent="0.2">
      <c r="A130" s="236">
        <v>38</v>
      </c>
      <c r="B130" s="237" t="s">
        <v>660</v>
      </c>
      <c r="C130" s="247" t="s">
        <v>661</v>
      </c>
      <c r="D130" s="238" t="s">
        <v>310</v>
      </c>
      <c r="E130" s="239">
        <v>2</v>
      </c>
      <c r="F130" s="240"/>
      <c r="G130" s="241">
        <f>ROUND(E130*F130,2)</f>
        <v>0</v>
      </c>
      <c r="H130" s="240"/>
      <c r="I130" s="241">
        <f>ROUND(E130*H130,2)</f>
        <v>0</v>
      </c>
      <c r="J130" s="240"/>
      <c r="K130" s="241">
        <f>ROUND(E130*J130,2)</f>
        <v>0</v>
      </c>
      <c r="L130" s="241">
        <v>21</v>
      </c>
      <c r="M130" s="241">
        <f>G130*(1+L130/100)</f>
        <v>0</v>
      </c>
      <c r="N130" s="239">
        <v>1.6000000000000001E-4</v>
      </c>
      <c r="O130" s="239">
        <f>ROUND(E130*N130,2)</f>
        <v>0</v>
      </c>
      <c r="P130" s="239">
        <v>0</v>
      </c>
      <c r="Q130" s="239">
        <f>ROUND(E130*P130,2)</f>
        <v>0</v>
      </c>
      <c r="R130" s="241"/>
      <c r="S130" s="241" t="s">
        <v>183</v>
      </c>
      <c r="T130" s="242" t="s">
        <v>184</v>
      </c>
      <c r="U130" s="221">
        <v>0</v>
      </c>
      <c r="V130" s="221">
        <f>ROUND(E130*U130,2)</f>
        <v>0</v>
      </c>
      <c r="W130" s="221"/>
      <c r="X130" s="221" t="s">
        <v>366</v>
      </c>
      <c r="Y130" s="221" t="s">
        <v>186</v>
      </c>
      <c r="Z130" s="210"/>
      <c r="AA130" s="210"/>
      <c r="AB130" s="210"/>
      <c r="AC130" s="210"/>
      <c r="AD130" s="210"/>
      <c r="AE130" s="210"/>
      <c r="AF130" s="210"/>
      <c r="AG130" s="210" t="s">
        <v>367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48" t="s">
        <v>487</v>
      </c>
      <c r="D131" s="243"/>
      <c r="E131" s="243"/>
      <c r="F131" s="243"/>
      <c r="G131" s="243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189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50" t="s">
        <v>49</v>
      </c>
      <c r="D132" s="226"/>
      <c r="E132" s="227">
        <v>2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194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36">
        <v>39</v>
      </c>
      <c r="B133" s="237" t="s">
        <v>662</v>
      </c>
      <c r="C133" s="247" t="s">
        <v>663</v>
      </c>
      <c r="D133" s="238" t="s">
        <v>310</v>
      </c>
      <c r="E133" s="239">
        <v>4</v>
      </c>
      <c r="F133" s="240"/>
      <c r="G133" s="241">
        <f>ROUND(E133*F133,2)</f>
        <v>0</v>
      </c>
      <c r="H133" s="240"/>
      <c r="I133" s="241">
        <f>ROUND(E133*H133,2)</f>
        <v>0</v>
      </c>
      <c r="J133" s="240"/>
      <c r="K133" s="241">
        <f>ROUND(E133*J133,2)</f>
        <v>0</v>
      </c>
      <c r="L133" s="241">
        <v>21</v>
      </c>
      <c r="M133" s="241">
        <f>G133*(1+L133/100)</f>
        <v>0</v>
      </c>
      <c r="N133" s="239">
        <v>0</v>
      </c>
      <c r="O133" s="239">
        <f>ROUND(E133*N133,2)</f>
        <v>0</v>
      </c>
      <c r="P133" s="239">
        <v>0</v>
      </c>
      <c r="Q133" s="239">
        <f>ROUND(E133*P133,2)</f>
        <v>0</v>
      </c>
      <c r="R133" s="241"/>
      <c r="S133" s="241" t="s">
        <v>183</v>
      </c>
      <c r="T133" s="242" t="s">
        <v>184</v>
      </c>
      <c r="U133" s="221">
        <v>0</v>
      </c>
      <c r="V133" s="221">
        <f>ROUND(E133*U133,2)</f>
        <v>0</v>
      </c>
      <c r="W133" s="221"/>
      <c r="X133" s="221" t="s">
        <v>366</v>
      </c>
      <c r="Y133" s="221" t="s">
        <v>186</v>
      </c>
      <c r="Z133" s="210"/>
      <c r="AA133" s="210"/>
      <c r="AB133" s="210"/>
      <c r="AC133" s="210"/>
      <c r="AD133" s="210"/>
      <c r="AE133" s="210"/>
      <c r="AF133" s="210"/>
      <c r="AG133" s="210" t="s">
        <v>367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17"/>
      <c r="B134" s="218"/>
      <c r="C134" s="248" t="s">
        <v>487</v>
      </c>
      <c r="D134" s="243"/>
      <c r="E134" s="243"/>
      <c r="F134" s="243"/>
      <c r="G134" s="243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189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50" t="s">
        <v>53</v>
      </c>
      <c r="D135" s="226"/>
      <c r="E135" s="227">
        <v>4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194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17">
        <v>40</v>
      </c>
      <c r="B136" s="218" t="s">
        <v>664</v>
      </c>
      <c r="C136" s="266" t="s">
        <v>665</v>
      </c>
      <c r="D136" s="219" t="s">
        <v>0</v>
      </c>
      <c r="E136" s="256"/>
      <c r="F136" s="222"/>
      <c r="G136" s="221">
        <f>ROUND(E136*F136,2)</f>
        <v>0</v>
      </c>
      <c r="H136" s="222"/>
      <c r="I136" s="221">
        <f>ROUND(E136*H136,2)</f>
        <v>0</v>
      </c>
      <c r="J136" s="222"/>
      <c r="K136" s="221">
        <f>ROUND(E136*J136,2)</f>
        <v>0</v>
      </c>
      <c r="L136" s="221">
        <v>21</v>
      </c>
      <c r="M136" s="221">
        <f>G136*(1+L136/100)</f>
        <v>0</v>
      </c>
      <c r="N136" s="220">
        <v>0</v>
      </c>
      <c r="O136" s="220">
        <f>ROUND(E136*N136,2)</f>
        <v>0</v>
      </c>
      <c r="P136" s="220">
        <v>0</v>
      </c>
      <c r="Q136" s="220">
        <f>ROUND(E136*P136,2)</f>
        <v>0</v>
      </c>
      <c r="R136" s="221" t="s">
        <v>666</v>
      </c>
      <c r="S136" s="221" t="s">
        <v>242</v>
      </c>
      <c r="T136" s="221" t="s">
        <v>242</v>
      </c>
      <c r="U136" s="221">
        <v>0</v>
      </c>
      <c r="V136" s="221">
        <f>ROUND(E136*U136,2)</f>
        <v>0</v>
      </c>
      <c r="W136" s="221"/>
      <c r="X136" s="221" t="s">
        <v>347</v>
      </c>
      <c r="Y136" s="221" t="s">
        <v>186</v>
      </c>
      <c r="Z136" s="210"/>
      <c r="AA136" s="210"/>
      <c r="AB136" s="210"/>
      <c r="AC136" s="210"/>
      <c r="AD136" s="210"/>
      <c r="AE136" s="210"/>
      <c r="AF136" s="210"/>
      <c r="AG136" s="210" t="s">
        <v>357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x14ac:dyDescent="0.2">
      <c r="A137" s="229" t="s">
        <v>178</v>
      </c>
      <c r="B137" s="230" t="s">
        <v>146</v>
      </c>
      <c r="C137" s="246" t="s">
        <v>147</v>
      </c>
      <c r="D137" s="231"/>
      <c r="E137" s="232"/>
      <c r="F137" s="233"/>
      <c r="G137" s="233">
        <f>SUMIF(AG138:AG145,"&lt;&gt;NOR",G138:G145)</f>
        <v>0</v>
      </c>
      <c r="H137" s="233"/>
      <c r="I137" s="233">
        <f>SUM(I138:I145)</f>
        <v>0</v>
      </c>
      <c r="J137" s="233"/>
      <c r="K137" s="233">
        <f>SUM(K138:K145)</f>
        <v>0</v>
      </c>
      <c r="L137" s="233"/>
      <c r="M137" s="233">
        <f>SUM(M138:M145)</f>
        <v>0</v>
      </c>
      <c r="N137" s="232"/>
      <c r="O137" s="232">
        <f>SUM(O138:O145)</f>
        <v>0</v>
      </c>
      <c r="P137" s="232"/>
      <c r="Q137" s="232">
        <f>SUM(Q138:Q145)</f>
        <v>0</v>
      </c>
      <c r="R137" s="233"/>
      <c r="S137" s="233"/>
      <c r="T137" s="234"/>
      <c r="U137" s="228"/>
      <c r="V137" s="228">
        <f>SUM(V138:V145)</f>
        <v>1.9099999999999997</v>
      </c>
      <c r="W137" s="228"/>
      <c r="X137" s="228"/>
      <c r="Y137" s="228"/>
      <c r="AG137" t="s">
        <v>179</v>
      </c>
    </row>
    <row r="138" spans="1:60" outlineLevel="1" x14ac:dyDescent="0.2">
      <c r="A138" s="236">
        <v>41</v>
      </c>
      <c r="B138" s="237" t="s">
        <v>465</v>
      </c>
      <c r="C138" s="247" t="s">
        <v>466</v>
      </c>
      <c r="D138" s="238" t="s">
        <v>301</v>
      </c>
      <c r="E138" s="239">
        <v>0.60514000000000001</v>
      </c>
      <c r="F138" s="240"/>
      <c r="G138" s="241">
        <f>ROUND(E138*F138,2)</f>
        <v>0</v>
      </c>
      <c r="H138" s="240"/>
      <c r="I138" s="241">
        <f>ROUND(E138*H138,2)</f>
        <v>0</v>
      </c>
      <c r="J138" s="240"/>
      <c r="K138" s="241">
        <f>ROUND(E138*J138,2)</f>
        <v>0</v>
      </c>
      <c r="L138" s="241">
        <v>21</v>
      </c>
      <c r="M138" s="241">
        <f>G138*(1+L138/100)</f>
        <v>0</v>
      </c>
      <c r="N138" s="239">
        <v>0</v>
      </c>
      <c r="O138" s="239">
        <f>ROUND(E138*N138,2)</f>
        <v>0</v>
      </c>
      <c r="P138" s="239">
        <v>0</v>
      </c>
      <c r="Q138" s="239">
        <f>ROUND(E138*P138,2)</f>
        <v>0</v>
      </c>
      <c r="R138" s="241" t="s">
        <v>467</v>
      </c>
      <c r="S138" s="241" t="s">
        <v>242</v>
      </c>
      <c r="T138" s="242" t="s">
        <v>242</v>
      </c>
      <c r="U138" s="221">
        <v>0.16400000000000001</v>
      </c>
      <c r="V138" s="221">
        <f>ROUND(E138*U138,2)</f>
        <v>0.1</v>
      </c>
      <c r="W138" s="221"/>
      <c r="X138" s="221" t="s">
        <v>468</v>
      </c>
      <c r="Y138" s="221" t="s">
        <v>186</v>
      </c>
      <c r="Z138" s="210"/>
      <c r="AA138" s="210"/>
      <c r="AB138" s="210"/>
      <c r="AC138" s="210"/>
      <c r="AD138" s="210"/>
      <c r="AE138" s="210"/>
      <c r="AF138" s="210"/>
      <c r="AG138" s="210" t="s">
        <v>469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2" x14ac:dyDescent="0.2">
      <c r="A139" s="217"/>
      <c r="B139" s="218"/>
      <c r="C139" s="265" t="s">
        <v>470</v>
      </c>
      <c r="D139" s="255"/>
      <c r="E139" s="255"/>
      <c r="F139" s="255"/>
      <c r="G139" s="255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250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45" t="str">
        <f>C139</f>
        <v>se složením a hrubým urovnáním nebo s přeložením na jiný dopravní prostředek kromě lodi, vč. příplatku za každých dalších i započatých 1000 m přes 1000 m,</v>
      </c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58">
        <v>42</v>
      </c>
      <c r="B140" s="259" t="s">
        <v>471</v>
      </c>
      <c r="C140" s="268" t="s">
        <v>472</v>
      </c>
      <c r="D140" s="260" t="s">
        <v>301</v>
      </c>
      <c r="E140" s="261">
        <v>0.60514000000000001</v>
      </c>
      <c r="F140" s="262"/>
      <c r="G140" s="263">
        <f>ROUND(E140*F140,2)</f>
        <v>0</v>
      </c>
      <c r="H140" s="262"/>
      <c r="I140" s="263">
        <f>ROUND(E140*H140,2)</f>
        <v>0</v>
      </c>
      <c r="J140" s="262"/>
      <c r="K140" s="263">
        <f>ROUND(E140*J140,2)</f>
        <v>0</v>
      </c>
      <c r="L140" s="263">
        <v>21</v>
      </c>
      <c r="M140" s="263">
        <f>G140*(1+L140/100)</f>
        <v>0</v>
      </c>
      <c r="N140" s="261">
        <v>0</v>
      </c>
      <c r="O140" s="261">
        <f>ROUND(E140*N140,2)</f>
        <v>0</v>
      </c>
      <c r="P140" s="261">
        <v>0</v>
      </c>
      <c r="Q140" s="261">
        <f>ROUND(E140*P140,2)</f>
        <v>0</v>
      </c>
      <c r="R140" s="263" t="s">
        <v>322</v>
      </c>
      <c r="S140" s="263" t="s">
        <v>242</v>
      </c>
      <c r="T140" s="264" t="s">
        <v>242</v>
      </c>
      <c r="U140" s="221">
        <v>0.93300000000000005</v>
      </c>
      <c r="V140" s="221">
        <f>ROUND(E140*U140,2)</f>
        <v>0.56000000000000005</v>
      </c>
      <c r="W140" s="221"/>
      <c r="X140" s="221" t="s">
        <v>468</v>
      </c>
      <c r="Y140" s="221" t="s">
        <v>186</v>
      </c>
      <c r="Z140" s="210"/>
      <c r="AA140" s="210"/>
      <c r="AB140" s="210"/>
      <c r="AC140" s="210"/>
      <c r="AD140" s="210"/>
      <c r="AE140" s="210"/>
      <c r="AF140" s="210"/>
      <c r="AG140" s="210" t="s">
        <v>473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58">
        <v>43</v>
      </c>
      <c r="B141" s="259" t="s">
        <v>474</v>
      </c>
      <c r="C141" s="268" t="s">
        <v>475</v>
      </c>
      <c r="D141" s="260" t="s">
        <v>301</v>
      </c>
      <c r="E141" s="261">
        <v>0.60514000000000001</v>
      </c>
      <c r="F141" s="262"/>
      <c r="G141" s="263">
        <f>ROUND(E141*F141,2)</f>
        <v>0</v>
      </c>
      <c r="H141" s="262"/>
      <c r="I141" s="263">
        <f>ROUND(E141*H141,2)</f>
        <v>0</v>
      </c>
      <c r="J141" s="262"/>
      <c r="K141" s="263">
        <f>ROUND(E141*J141,2)</f>
        <v>0</v>
      </c>
      <c r="L141" s="263">
        <v>21</v>
      </c>
      <c r="M141" s="263">
        <f>G141*(1+L141/100)</f>
        <v>0</v>
      </c>
      <c r="N141" s="261">
        <v>0</v>
      </c>
      <c r="O141" s="261">
        <f>ROUND(E141*N141,2)</f>
        <v>0</v>
      </c>
      <c r="P141" s="261">
        <v>0</v>
      </c>
      <c r="Q141" s="261">
        <f>ROUND(E141*P141,2)</f>
        <v>0</v>
      </c>
      <c r="R141" s="263" t="s">
        <v>322</v>
      </c>
      <c r="S141" s="263" t="s">
        <v>242</v>
      </c>
      <c r="T141" s="264" t="s">
        <v>242</v>
      </c>
      <c r="U141" s="221">
        <v>0.49</v>
      </c>
      <c r="V141" s="221">
        <f>ROUND(E141*U141,2)</f>
        <v>0.3</v>
      </c>
      <c r="W141" s="221"/>
      <c r="X141" s="221" t="s">
        <v>468</v>
      </c>
      <c r="Y141" s="221" t="s">
        <v>186</v>
      </c>
      <c r="Z141" s="210"/>
      <c r="AA141" s="210"/>
      <c r="AB141" s="210"/>
      <c r="AC141" s="210"/>
      <c r="AD141" s="210"/>
      <c r="AE141" s="210"/>
      <c r="AF141" s="210"/>
      <c r="AG141" s="210" t="s">
        <v>469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58">
        <v>44</v>
      </c>
      <c r="B142" s="259" t="s">
        <v>476</v>
      </c>
      <c r="C142" s="268" t="s">
        <v>477</v>
      </c>
      <c r="D142" s="260" t="s">
        <v>301</v>
      </c>
      <c r="E142" s="261">
        <v>11.497579999999999</v>
      </c>
      <c r="F142" s="262"/>
      <c r="G142" s="263">
        <f>ROUND(E142*F142,2)</f>
        <v>0</v>
      </c>
      <c r="H142" s="262"/>
      <c r="I142" s="263">
        <f>ROUND(E142*H142,2)</f>
        <v>0</v>
      </c>
      <c r="J142" s="262"/>
      <c r="K142" s="263">
        <f>ROUND(E142*J142,2)</f>
        <v>0</v>
      </c>
      <c r="L142" s="263">
        <v>21</v>
      </c>
      <c r="M142" s="263">
        <f>G142*(1+L142/100)</f>
        <v>0</v>
      </c>
      <c r="N142" s="261">
        <v>0</v>
      </c>
      <c r="O142" s="261">
        <f>ROUND(E142*N142,2)</f>
        <v>0</v>
      </c>
      <c r="P142" s="261">
        <v>0</v>
      </c>
      <c r="Q142" s="261">
        <f>ROUND(E142*P142,2)</f>
        <v>0</v>
      </c>
      <c r="R142" s="263" t="s">
        <v>322</v>
      </c>
      <c r="S142" s="263" t="s">
        <v>242</v>
      </c>
      <c r="T142" s="264" t="s">
        <v>242</v>
      </c>
      <c r="U142" s="221">
        <v>0</v>
      </c>
      <c r="V142" s="221">
        <f>ROUND(E142*U142,2)</f>
        <v>0</v>
      </c>
      <c r="W142" s="221"/>
      <c r="X142" s="221" t="s">
        <v>468</v>
      </c>
      <c r="Y142" s="221" t="s">
        <v>186</v>
      </c>
      <c r="Z142" s="210"/>
      <c r="AA142" s="210"/>
      <c r="AB142" s="210"/>
      <c r="AC142" s="210"/>
      <c r="AD142" s="210"/>
      <c r="AE142" s="210"/>
      <c r="AF142" s="210"/>
      <c r="AG142" s="210" t="s">
        <v>469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58">
        <v>45</v>
      </c>
      <c r="B143" s="259" t="s">
        <v>478</v>
      </c>
      <c r="C143" s="268" t="s">
        <v>479</v>
      </c>
      <c r="D143" s="260" t="s">
        <v>301</v>
      </c>
      <c r="E143" s="261">
        <v>0.60514000000000001</v>
      </c>
      <c r="F143" s="262"/>
      <c r="G143" s="263">
        <f>ROUND(E143*F143,2)</f>
        <v>0</v>
      </c>
      <c r="H143" s="262"/>
      <c r="I143" s="263">
        <f>ROUND(E143*H143,2)</f>
        <v>0</v>
      </c>
      <c r="J143" s="262"/>
      <c r="K143" s="263">
        <f>ROUND(E143*J143,2)</f>
        <v>0</v>
      </c>
      <c r="L143" s="263">
        <v>21</v>
      </c>
      <c r="M143" s="263">
        <f>G143*(1+L143/100)</f>
        <v>0</v>
      </c>
      <c r="N143" s="261">
        <v>0</v>
      </c>
      <c r="O143" s="261">
        <f>ROUND(E143*N143,2)</f>
        <v>0</v>
      </c>
      <c r="P143" s="261">
        <v>0</v>
      </c>
      <c r="Q143" s="261">
        <f>ROUND(E143*P143,2)</f>
        <v>0</v>
      </c>
      <c r="R143" s="263" t="s">
        <v>322</v>
      </c>
      <c r="S143" s="263" t="s">
        <v>242</v>
      </c>
      <c r="T143" s="264" t="s">
        <v>242</v>
      </c>
      <c r="U143" s="221">
        <v>0.94199999999999995</v>
      </c>
      <c r="V143" s="221">
        <f>ROUND(E143*U143,2)</f>
        <v>0.56999999999999995</v>
      </c>
      <c r="W143" s="221"/>
      <c r="X143" s="221" t="s">
        <v>468</v>
      </c>
      <c r="Y143" s="221" t="s">
        <v>186</v>
      </c>
      <c r="Z143" s="210"/>
      <c r="AA143" s="210"/>
      <c r="AB143" s="210"/>
      <c r="AC143" s="210"/>
      <c r="AD143" s="210"/>
      <c r="AE143" s="210"/>
      <c r="AF143" s="210"/>
      <c r="AG143" s="210" t="s">
        <v>469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22.5" outlineLevel="1" x14ac:dyDescent="0.2">
      <c r="A144" s="258">
        <v>46</v>
      </c>
      <c r="B144" s="259" t="s">
        <v>480</v>
      </c>
      <c r="C144" s="268" t="s">
        <v>481</v>
      </c>
      <c r="D144" s="260" t="s">
        <v>301</v>
      </c>
      <c r="E144" s="261">
        <v>3.6308199999999999</v>
      </c>
      <c r="F144" s="262"/>
      <c r="G144" s="263">
        <f>ROUND(E144*F144,2)</f>
        <v>0</v>
      </c>
      <c r="H144" s="262"/>
      <c r="I144" s="263">
        <f>ROUND(E144*H144,2)</f>
        <v>0</v>
      </c>
      <c r="J144" s="262"/>
      <c r="K144" s="263">
        <f>ROUND(E144*J144,2)</f>
        <v>0</v>
      </c>
      <c r="L144" s="263">
        <v>21</v>
      </c>
      <c r="M144" s="263">
        <f>G144*(1+L144/100)</f>
        <v>0</v>
      </c>
      <c r="N144" s="261">
        <v>0</v>
      </c>
      <c r="O144" s="261">
        <f>ROUND(E144*N144,2)</f>
        <v>0</v>
      </c>
      <c r="P144" s="261">
        <v>0</v>
      </c>
      <c r="Q144" s="261">
        <f>ROUND(E144*P144,2)</f>
        <v>0</v>
      </c>
      <c r="R144" s="263" t="s">
        <v>322</v>
      </c>
      <c r="S144" s="263" t="s">
        <v>242</v>
      </c>
      <c r="T144" s="264" t="s">
        <v>242</v>
      </c>
      <c r="U144" s="221">
        <v>0.105</v>
      </c>
      <c r="V144" s="221">
        <f>ROUND(E144*U144,2)</f>
        <v>0.38</v>
      </c>
      <c r="W144" s="221"/>
      <c r="X144" s="221" t="s">
        <v>468</v>
      </c>
      <c r="Y144" s="221" t="s">
        <v>186</v>
      </c>
      <c r="Z144" s="210"/>
      <c r="AA144" s="210"/>
      <c r="AB144" s="210"/>
      <c r="AC144" s="210"/>
      <c r="AD144" s="210"/>
      <c r="AE144" s="210"/>
      <c r="AF144" s="210"/>
      <c r="AG144" s="210" t="s">
        <v>469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ht="22.5" outlineLevel="1" x14ac:dyDescent="0.2">
      <c r="A145" s="236">
        <v>47</v>
      </c>
      <c r="B145" s="237" t="s">
        <v>482</v>
      </c>
      <c r="C145" s="247" t="s">
        <v>483</v>
      </c>
      <c r="D145" s="238" t="s">
        <v>301</v>
      </c>
      <c r="E145" s="239">
        <v>0.60514000000000001</v>
      </c>
      <c r="F145" s="240"/>
      <c r="G145" s="241">
        <f>ROUND(E145*F145,2)</f>
        <v>0</v>
      </c>
      <c r="H145" s="240"/>
      <c r="I145" s="241">
        <f>ROUND(E145*H145,2)</f>
        <v>0</v>
      </c>
      <c r="J145" s="240"/>
      <c r="K145" s="241">
        <f>ROUND(E145*J145,2)</f>
        <v>0</v>
      </c>
      <c r="L145" s="241">
        <v>21</v>
      </c>
      <c r="M145" s="241">
        <f>G145*(1+L145/100)</f>
        <v>0</v>
      </c>
      <c r="N145" s="239">
        <v>0</v>
      </c>
      <c r="O145" s="239">
        <f>ROUND(E145*N145,2)</f>
        <v>0</v>
      </c>
      <c r="P145" s="239">
        <v>0</v>
      </c>
      <c r="Q145" s="239">
        <f>ROUND(E145*P145,2)</f>
        <v>0</v>
      </c>
      <c r="R145" s="241" t="s">
        <v>322</v>
      </c>
      <c r="S145" s="241" t="s">
        <v>242</v>
      </c>
      <c r="T145" s="242" t="s">
        <v>242</v>
      </c>
      <c r="U145" s="221">
        <v>0</v>
      </c>
      <c r="V145" s="221">
        <f>ROUND(E145*U145,2)</f>
        <v>0</v>
      </c>
      <c r="W145" s="221"/>
      <c r="X145" s="221" t="s">
        <v>468</v>
      </c>
      <c r="Y145" s="221" t="s">
        <v>186</v>
      </c>
      <c r="Z145" s="210"/>
      <c r="AA145" s="210"/>
      <c r="AB145" s="210"/>
      <c r="AC145" s="210"/>
      <c r="AD145" s="210"/>
      <c r="AE145" s="210"/>
      <c r="AF145" s="210"/>
      <c r="AG145" s="210" t="s">
        <v>473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x14ac:dyDescent="0.2">
      <c r="A146" s="3"/>
      <c r="B146" s="4"/>
      <c r="C146" s="252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v>12</v>
      </c>
      <c r="AF146">
        <v>21</v>
      </c>
      <c r="AG146" t="s">
        <v>164</v>
      </c>
    </row>
    <row r="147" spans="1:60" x14ac:dyDescent="0.2">
      <c r="A147" s="213"/>
      <c r="B147" s="214" t="s">
        <v>29</v>
      </c>
      <c r="C147" s="253"/>
      <c r="D147" s="215"/>
      <c r="E147" s="216"/>
      <c r="F147" s="216"/>
      <c r="G147" s="235">
        <f>G8+G14+G21+G24+G41+G44+G53+G89+G111+G129+G137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AE147">
        <f>SUMIF(L7:L145,AE146,G7:G145)</f>
        <v>0</v>
      </c>
      <c r="AF147">
        <f>SUMIF(L7:L145,AF146,G7:G145)</f>
        <v>0</v>
      </c>
      <c r="AG147" t="s">
        <v>217</v>
      </c>
    </row>
    <row r="148" spans="1:60" x14ac:dyDescent="0.2">
      <c r="C148" s="254"/>
      <c r="D148" s="10"/>
      <c r="AG148" t="s">
        <v>220</v>
      </c>
    </row>
    <row r="149" spans="1:60" x14ac:dyDescent="0.2">
      <c r="D149" s="10"/>
    </row>
    <row r="150" spans="1:60" x14ac:dyDescent="0.2">
      <c r="D150" s="10"/>
    </row>
    <row r="151" spans="1:60" x14ac:dyDescent="0.2">
      <c r="D151" s="10"/>
    </row>
    <row r="152" spans="1:60" x14ac:dyDescent="0.2">
      <c r="D152" s="10"/>
    </row>
    <row r="153" spans="1:60" x14ac:dyDescent="0.2">
      <c r="D153" s="10"/>
    </row>
    <row r="154" spans="1:60" x14ac:dyDescent="0.2">
      <c r="D154" s="10"/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Ag2PocfSoyBdlFD3GUB+2CWpsBQpbWO2fswaNl2hmH5jxb+2oGJT2lZNcX1lIHUtk+OmI/52wcY4OfqW97dxA==" saltValue="jOiH9slE0yOUv/JjCeOL9A==" spinCount="100000" sheet="1" formatRows="0"/>
  <mergeCells count="46">
    <mergeCell ref="C128:G128"/>
    <mergeCell ref="C131:G131"/>
    <mergeCell ref="C134:G134"/>
    <mergeCell ref="C139:G139"/>
    <mergeCell ref="C110:G110"/>
    <mergeCell ref="C113:G113"/>
    <mergeCell ref="C116:G116"/>
    <mergeCell ref="C119:G119"/>
    <mergeCell ref="C122:G122"/>
    <mergeCell ref="C125:G125"/>
    <mergeCell ref="C84:G84"/>
    <mergeCell ref="C91:G91"/>
    <mergeCell ref="C94:G94"/>
    <mergeCell ref="C98:G98"/>
    <mergeCell ref="C101:G101"/>
    <mergeCell ref="C105:G105"/>
    <mergeCell ref="C70:G70"/>
    <mergeCell ref="C73:G73"/>
    <mergeCell ref="C74:G74"/>
    <mergeCell ref="C77:G77"/>
    <mergeCell ref="C78:G78"/>
    <mergeCell ref="C83:G83"/>
    <mergeCell ref="C55:G55"/>
    <mergeCell ref="C58:G58"/>
    <mergeCell ref="C61:G61"/>
    <mergeCell ref="C62:G62"/>
    <mergeCell ref="C66:G66"/>
    <mergeCell ref="C67:G67"/>
    <mergeCell ref="C36:G36"/>
    <mergeCell ref="C39:G39"/>
    <mergeCell ref="C43:G43"/>
    <mergeCell ref="C46:G46"/>
    <mergeCell ref="C49:G49"/>
    <mergeCell ref="C52:G52"/>
    <mergeCell ref="C16:G16"/>
    <mergeCell ref="C18:G18"/>
    <mergeCell ref="C19:G19"/>
    <mergeCell ref="C26:G26"/>
    <mergeCell ref="C31:G31"/>
    <mergeCell ref="C32:G3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28954-7D07-481E-A213-FC83DDEB378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47</v>
      </c>
      <c r="C3" s="199" t="s">
        <v>47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178</v>
      </c>
      <c r="B8" s="230" t="s">
        <v>84</v>
      </c>
      <c r="C8" s="246" t="s">
        <v>85</v>
      </c>
      <c r="D8" s="231"/>
      <c r="E8" s="232"/>
      <c r="F8" s="233"/>
      <c r="G8" s="233">
        <f>SUMIF(AG9:AG13,"&lt;&gt;NOR",G9:G13)</f>
        <v>0</v>
      </c>
      <c r="H8" s="233"/>
      <c r="I8" s="233">
        <f>SUM(I9:I13)</f>
        <v>0</v>
      </c>
      <c r="J8" s="233"/>
      <c r="K8" s="233">
        <f>SUM(K9:K13)</f>
        <v>0</v>
      </c>
      <c r="L8" s="233"/>
      <c r="M8" s="233">
        <f>SUM(M9:M13)</f>
        <v>0</v>
      </c>
      <c r="N8" s="232"/>
      <c r="O8" s="232">
        <f>SUM(O9:O13)</f>
        <v>0.32</v>
      </c>
      <c r="P8" s="232"/>
      <c r="Q8" s="232">
        <f>SUM(Q9:Q13)</f>
        <v>0</v>
      </c>
      <c r="R8" s="233"/>
      <c r="S8" s="233"/>
      <c r="T8" s="234"/>
      <c r="U8" s="228"/>
      <c r="V8" s="228">
        <f>SUM(V9:V13)</f>
        <v>0</v>
      </c>
      <c r="W8" s="228"/>
      <c r="X8" s="228"/>
      <c r="Y8" s="228"/>
      <c r="AG8" t="s">
        <v>179</v>
      </c>
    </row>
    <row r="9" spans="1:60" outlineLevel="1" x14ac:dyDescent="0.2">
      <c r="A9" s="236">
        <v>1</v>
      </c>
      <c r="B9" s="237" t="s">
        <v>488</v>
      </c>
      <c r="C9" s="247" t="s">
        <v>489</v>
      </c>
      <c r="D9" s="238" t="s">
        <v>270</v>
      </c>
      <c r="E9" s="239">
        <v>12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8.6599999999999993E-3</v>
      </c>
      <c r="O9" s="239">
        <f>ROUND(E9*N9,2)</f>
        <v>0.1</v>
      </c>
      <c r="P9" s="239">
        <v>0</v>
      </c>
      <c r="Q9" s="239">
        <f>ROUND(E9*P9,2)</f>
        <v>0</v>
      </c>
      <c r="R9" s="241" t="s">
        <v>271</v>
      </c>
      <c r="S9" s="241" t="s">
        <v>242</v>
      </c>
      <c r="T9" s="242" t="s">
        <v>242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5" t="s">
        <v>486</v>
      </c>
      <c r="D10" s="255"/>
      <c r="E10" s="255"/>
      <c r="F10" s="255"/>
      <c r="G10" s="255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2</v>
      </c>
      <c r="B11" s="237" t="s">
        <v>484</v>
      </c>
      <c r="C11" s="247" t="s">
        <v>667</v>
      </c>
      <c r="D11" s="238" t="s">
        <v>247</v>
      </c>
      <c r="E11" s="239">
        <v>2.0350000000000001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0.10712000000000001</v>
      </c>
      <c r="O11" s="239">
        <f>ROUND(E11*N11,2)</f>
        <v>0.22</v>
      </c>
      <c r="P11" s="239">
        <v>0</v>
      </c>
      <c r="Q11" s="239">
        <f>ROUND(E11*P11,2)</f>
        <v>0</v>
      </c>
      <c r="R11" s="241"/>
      <c r="S11" s="241" t="s">
        <v>242</v>
      </c>
      <c r="T11" s="242" t="s">
        <v>242</v>
      </c>
      <c r="U11" s="221">
        <v>0</v>
      </c>
      <c r="V11" s="221">
        <f>ROUND(E11*U11,2)</f>
        <v>0</v>
      </c>
      <c r="W11" s="221"/>
      <c r="X11" s="221" t="s">
        <v>185</v>
      </c>
      <c r="Y11" s="221" t="s">
        <v>186</v>
      </c>
      <c r="Z11" s="210"/>
      <c r="AA11" s="210"/>
      <c r="AB11" s="210"/>
      <c r="AC11" s="210"/>
      <c r="AD11" s="210"/>
      <c r="AE11" s="210"/>
      <c r="AF11" s="210"/>
      <c r="AG11" s="210" t="s">
        <v>187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48" t="s">
        <v>487</v>
      </c>
      <c r="D12" s="243"/>
      <c r="E12" s="243"/>
      <c r="F12" s="243"/>
      <c r="G12" s="243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17"/>
      <c r="B13" s="218"/>
      <c r="C13" s="250" t="s">
        <v>668</v>
      </c>
      <c r="D13" s="226"/>
      <c r="E13" s="227">
        <v>2.0350000000000001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194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9" t="s">
        <v>178</v>
      </c>
      <c r="B14" s="230" t="s">
        <v>88</v>
      </c>
      <c r="C14" s="246" t="s">
        <v>89</v>
      </c>
      <c r="D14" s="231"/>
      <c r="E14" s="232"/>
      <c r="F14" s="233"/>
      <c r="G14" s="233">
        <f>SUMIF(AG15:AG17,"&lt;&gt;NOR",G15:G17)</f>
        <v>0</v>
      </c>
      <c r="H14" s="233"/>
      <c r="I14" s="233">
        <f>SUM(I15:I17)</f>
        <v>0</v>
      </c>
      <c r="J14" s="233"/>
      <c r="K14" s="233">
        <f>SUM(K15:K17)</f>
        <v>0</v>
      </c>
      <c r="L14" s="233"/>
      <c r="M14" s="233">
        <f>SUM(M15:M17)</f>
        <v>0</v>
      </c>
      <c r="N14" s="232"/>
      <c r="O14" s="232">
        <f>SUM(O15:O17)</f>
        <v>0.2</v>
      </c>
      <c r="P14" s="232"/>
      <c r="Q14" s="232">
        <f>SUM(Q15:Q17)</f>
        <v>0</v>
      </c>
      <c r="R14" s="233"/>
      <c r="S14" s="233"/>
      <c r="T14" s="234"/>
      <c r="U14" s="228"/>
      <c r="V14" s="228">
        <f>SUM(V15:V17)</f>
        <v>0</v>
      </c>
      <c r="W14" s="228"/>
      <c r="X14" s="228"/>
      <c r="Y14" s="228"/>
      <c r="AG14" t="s">
        <v>179</v>
      </c>
    </row>
    <row r="15" spans="1:60" outlineLevel="1" x14ac:dyDescent="0.2">
      <c r="A15" s="236">
        <v>3</v>
      </c>
      <c r="B15" s="237" t="s">
        <v>669</v>
      </c>
      <c r="C15" s="247" t="s">
        <v>670</v>
      </c>
      <c r="D15" s="238" t="s">
        <v>310</v>
      </c>
      <c r="E15" s="239">
        <v>4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5.0200000000000002E-2</v>
      </c>
      <c r="O15" s="239">
        <f>ROUND(E15*N15,2)</f>
        <v>0.2</v>
      </c>
      <c r="P15" s="239">
        <v>0</v>
      </c>
      <c r="Q15" s="239">
        <f>ROUND(E15*P15,2)</f>
        <v>0</v>
      </c>
      <c r="R15" s="241"/>
      <c r="S15" s="241" t="s">
        <v>183</v>
      </c>
      <c r="T15" s="242" t="s">
        <v>184</v>
      </c>
      <c r="U15" s="221">
        <v>0</v>
      </c>
      <c r="V15" s="221">
        <f>ROUND(E15*U15,2)</f>
        <v>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8" t="s">
        <v>487</v>
      </c>
      <c r="D16" s="243"/>
      <c r="E16" s="243"/>
      <c r="F16" s="243"/>
      <c r="G16" s="243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0" t="s">
        <v>53</v>
      </c>
      <c r="D17" s="226"/>
      <c r="E17" s="227">
        <v>4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194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9" t="s">
        <v>178</v>
      </c>
      <c r="B18" s="230" t="s">
        <v>100</v>
      </c>
      <c r="C18" s="246" t="s">
        <v>101</v>
      </c>
      <c r="D18" s="231"/>
      <c r="E18" s="232"/>
      <c r="F18" s="233"/>
      <c r="G18" s="233">
        <f>SUMIF(AG19:AG27,"&lt;&gt;NOR",G19:G27)</f>
        <v>0</v>
      </c>
      <c r="H18" s="233"/>
      <c r="I18" s="233">
        <f>SUM(I19:I27)</f>
        <v>0</v>
      </c>
      <c r="J18" s="233"/>
      <c r="K18" s="233">
        <f>SUM(K19:K27)</f>
        <v>0</v>
      </c>
      <c r="L18" s="233"/>
      <c r="M18" s="233">
        <f>SUM(M19:M27)</f>
        <v>0</v>
      </c>
      <c r="N18" s="232"/>
      <c r="O18" s="232">
        <f>SUM(O19:O27)</f>
        <v>0.01</v>
      </c>
      <c r="P18" s="232"/>
      <c r="Q18" s="232">
        <f>SUM(Q19:Q27)</f>
        <v>0.43</v>
      </c>
      <c r="R18" s="233"/>
      <c r="S18" s="233"/>
      <c r="T18" s="234"/>
      <c r="U18" s="228"/>
      <c r="V18" s="228">
        <f>SUM(V19:V27)</f>
        <v>0</v>
      </c>
      <c r="W18" s="228"/>
      <c r="X18" s="228"/>
      <c r="Y18" s="228"/>
      <c r="AG18" t="s">
        <v>179</v>
      </c>
    </row>
    <row r="19" spans="1:60" outlineLevel="1" x14ac:dyDescent="0.2">
      <c r="A19" s="236">
        <v>4</v>
      </c>
      <c r="B19" s="237" t="s">
        <v>590</v>
      </c>
      <c r="C19" s="247" t="s">
        <v>671</v>
      </c>
      <c r="D19" s="238" t="s">
        <v>310</v>
      </c>
      <c r="E19" s="239">
        <v>4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8.0000000000000002E-3</v>
      </c>
      <c r="Q19" s="239">
        <f>ROUND(E19*P19,2)</f>
        <v>0.03</v>
      </c>
      <c r="R19" s="241"/>
      <c r="S19" s="241" t="s">
        <v>242</v>
      </c>
      <c r="T19" s="242" t="s">
        <v>242</v>
      </c>
      <c r="U19" s="221">
        <v>0</v>
      </c>
      <c r="V19" s="221">
        <f>ROUND(E19*U19,2)</f>
        <v>0</v>
      </c>
      <c r="W19" s="221"/>
      <c r="X19" s="221" t="s">
        <v>185</v>
      </c>
      <c r="Y19" s="221" t="s">
        <v>186</v>
      </c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8" t="s">
        <v>487</v>
      </c>
      <c r="D20" s="243"/>
      <c r="E20" s="243"/>
      <c r="F20" s="243"/>
      <c r="G20" s="243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189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0" t="s">
        <v>672</v>
      </c>
      <c r="D21" s="226"/>
      <c r="E21" s="227">
        <v>4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194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5</v>
      </c>
      <c r="B22" s="237" t="s">
        <v>673</v>
      </c>
      <c r="C22" s="247" t="s">
        <v>674</v>
      </c>
      <c r="D22" s="238" t="s">
        <v>270</v>
      </c>
      <c r="E22" s="239">
        <v>6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4.8999999999999998E-4</v>
      </c>
      <c r="O22" s="239">
        <f>ROUND(E22*N22,2)</f>
        <v>0</v>
      </c>
      <c r="P22" s="239">
        <v>1.2999999999999999E-2</v>
      </c>
      <c r="Q22" s="239">
        <f>ROUND(E22*P22,2)</f>
        <v>0.08</v>
      </c>
      <c r="R22" s="241"/>
      <c r="S22" s="241" t="s">
        <v>242</v>
      </c>
      <c r="T22" s="242" t="s">
        <v>242</v>
      </c>
      <c r="U22" s="221">
        <v>0</v>
      </c>
      <c r="V22" s="221">
        <f>ROUND(E22*U22,2)</f>
        <v>0</v>
      </c>
      <c r="W22" s="221"/>
      <c r="X22" s="221" t="s">
        <v>185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187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48" t="s">
        <v>487</v>
      </c>
      <c r="D23" s="243"/>
      <c r="E23" s="243"/>
      <c r="F23" s="243"/>
      <c r="G23" s="243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189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0" t="s">
        <v>57</v>
      </c>
      <c r="D24" s="226"/>
      <c r="E24" s="227">
        <v>6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194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6</v>
      </c>
      <c r="B25" s="237" t="s">
        <v>497</v>
      </c>
      <c r="C25" s="247" t="s">
        <v>675</v>
      </c>
      <c r="D25" s="238" t="s">
        <v>270</v>
      </c>
      <c r="E25" s="239">
        <v>12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4.8999999999999998E-4</v>
      </c>
      <c r="O25" s="239">
        <f>ROUND(E25*N25,2)</f>
        <v>0.01</v>
      </c>
      <c r="P25" s="239">
        <v>2.7E-2</v>
      </c>
      <c r="Q25" s="239">
        <f>ROUND(E25*P25,2)</f>
        <v>0.32</v>
      </c>
      <c r="R25" s="241"/>
      <c r="S25" s="241" t="s">
        <v>242</v>
      </c>
      <c r="T25" s="242" t="s">
        <v>242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48" t="s">
        <v>487</v>
      </c>
      <c r="D26" s="243"/>
      <c r="E26" s="243"/>
      <c r="F26" s="243"/>
      <c r="G26" s="243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0" t="s">
        <v>618</v>
      </c>
      <c r="D27" s="226"/>
      <c r="E27" s="227">
        <v>12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194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29" t="s">
        <v>178</v>
      </c>
      <c r="B28" s="230" t="s">
        <v>102</v>
      </c>
      <c r="C28" s="246" t="s">
        <v>103</v>
      </c>
      <c r="D28" s="231"/>
      <c r="E28" s="232"/>
      <c r="F28" s="233"/>
      <c r="G28" s="233">
        <f>SUMIF(AG29:AG29,"&lt;&gt;NOR",G29:G29)</f>
        <v>0</v>
      </c>
      <c r="H28" s="233"/>
      <c r="I28" s="233">
        <f>SUM(I29:I29)</f>
        <v>0</v>
      </c>
      <c r="J28" s="233"/>
      <c r="K28" s="233">
        <f>SUM(K29:K29)</f>
        <v>0</v>
      </c>
      <c r="L28" s="233"/>
      <c r="M28" s="233">
        <f>SUM(M29:M29)</f>
        <v>0</v>
      </c>
      <c r="N28" s="232"/>
      <c r="O28" s="232">
        <f>SUM(O29:O29)</f>
        <v>0</v>
      </c>
      <c r="P28" s="232"/>
      <c r="Q28" s="232">
        <f>SUM(Q29:Q29)</f>
        <v>0</v>
      </c>
      <c r="R28" s="233"/>
      <c r="S28" s="233"/>
      <c r="T28" s="234"/>
      <c r="U28" s="228"/>
      <c r="V28" s="228">
        <f>SUM(V29:V29)</f>
        <v>0</v>
      </c>
      <c r="W28" s="228"/>
      <c r="X28" s="228"/>
      <c r="Y28" s="228"/>
      <c r="AG28" t="s">
        <v>179</v>
      </c>
    </row>
    <row r="29" spans="1:60" outlineLevel="1" x14ac:dyDescent="0.2">
      <c r="A29" s="258">
        <v>7</v>
      </c>
      <c r="B29" s="259" t="s">
        <v>601</v>
      </c>
      <c r="C29" s="268" t="s">
        <v>676</v>
      </c>
      <c r="D29" s="260" t="s">
        <v>301</v>
      </c>
      <c r="E29" s="261">
        <v>0.37598999999999999</v>
      </c>
      <c r="F29" s="262"/>
      <c r="G29" s="263">
        <f>ROUND(E29*F29,2)</f>
        <v>0</v>
      </c>
      <c r="H29" s="262"/>
      <c r="I29" s="263">
        <f>ROUND(E29*H29,2)</f>
        <v>0</v>
      </c>
      <c r="J29" s="262"/>
      <c r="K29" s="263">
        <f>ROUND(E29*J29,2)</f>
        <v>0</v>
      </c>
      <c r="L29" s="263">
        <v>21</v>
      </c>
      <c r="M29" s="263">
        <f>G29*(1+L29/100)</f>
        <v>0</v>
      </c>
      <c r="N29" s="261">
        <v>0</v>
      </c>
      <c r="O29" s="261">
        <f>ROUND(E29*N29,2)</f>
        <v>0</v>
      </c>
      <c r="P29" s="261">
        <v>0</v>
      </c>
      <c r="Q29" s="261">
        <f>ROUND(E29*P29,2)</f>
        <v>0</v>
      </c>
      <c r="R29" s="263"/>
      <c r="S29" s="263" t="s">
        <v>242</v>
      </c>
      <c r="T29" s="264" t="s">
        <v>242</v>
      </c>
      <c r="U29" s="221">
        <v>0</v>
      </c>
      <c r="V29" s="221">
        <f>ROUND(E29*U29,2)</f>
        <v>0</v>
      </c>
      <c r="W29" s="221"/>
      <c r="X29" s="221" t="s">
        <v>185</v>
      </c>
      <c r="Y29" s="221" t="s">
        <v>186</v>
      </c>
      <c r="Z29" s="210"/>
      <c r="AA29" s="210"/>
      <c r="AB29" s="210"/>
      <c r="AC29" s="210"/>
      <c r="AD29" s="210"/>
      <c r="AE29" s="210"/>
      <c r="AF29" s="210"/>
      <c r="AG29" s="210" t="s">
        <v>187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9" t="s">
        <v>178</v>
      </c>
      <c r="B30" s="230" t="s">
        <v>106</v>
      </c>
      <c r="C30" s="246" t="s">
        <v>107</v>
      </c>
      <c r="D30" s="231"/>
      <c r="E30" s="232"/>
      <c r="F30" s="233"/>
      <c r="G30" s="233">
        <f>SUMIF(AG31:AG42,"&lt;&gt;NOR",G31:G42)</f>
        <v>0</v>
      </c>
      <c r="H30" s="233"/>
      <c r="I30" s="233">
        <f>SUM(I31:I42)</f>
        <v>0</v>
      </c>
      <c r="J30" s="233"/>
      <c r="K30" s="233">
        <f>SUM(K31:K42)</f>
        <v>0</v>
      </c>
      <c r="L30" s="233"/>
      <c r="M30" s="233">
        <f>SUM(M31:M42)</f>
        <v>0</v>
      </c>
      <c r="N30" s="232"/>
      <c r="O30" s="232">
        <f>SUM(O31:O42)</f>
        <v>0</v>
      </c>
      <c r="P30" s="232"/>
      <c r="Q30" s="232">
        <f>SUM(Q31:Q42)</f>
        <v>0</v>
      </c>
      <c r="R30" s="233"/>
      <c r="S30" s="233"/>
      <c r="T30" s="234"/>
      <c r="U30" s="228"/>
      <c r="V30" s="228">
        <f>SUM(V31:V42)</f>
        <v>0</v>
      </c>
      <c r="W30" s="228"/>
      <c r="X30" s="228"/>
      <c r="Y30" s="228"/>
      <c r="AG30" t="s">
        <v>179</v>
      </c>
    </row>
    <row r="31" spans="1:60" outlineLevel="1" x14ac:dyDescent="0.2">
      <c r="A31" s="236">
        <v>8</v>
      </c>
      <c r="B31" s="237" t="s">
        <v>677</v>
      </c>
      <c r="C31" s="247" t="s">
        <v>678</v>
      </c>
      <c r="D31" s="238" t="s">
        <v>270</v>
      </c>
      <c r="E31" s="239">
        <v>10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2.0000000000000002E-5</v>
      </c>
      <c r="O31" s="239">
        <f>ROUND(E31*N31,2)</f>
        <v>0</v>
      </c>
      <c r="P31" s="239">
        <v>0</v>
      </c>
      <c r="Q31" s="239">
        <f>ROUND(E31*P31,2)</f>
        <v>0</v>
      </c>
      <c r="R31" s="241"/>
      <c r="S31" s="241" t="s">
        <v>242</v>
      </c>
      <c r="T31" s="242" t="s">
        <v>242</v>
      </c>
      <c r="U31" s="221">
        <v>0</v>
      </c>
      <c r="V31" s="221">
        <f>ROUND(E31*U31,2)</f>
        <v>0</v>
      </c>
      <c r="W31" s="221"/>
      <c r="X31" s="221" t="s">
        <v>185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206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8" t="s">
        <v>605</v>
      </c>
      <c r="D32" s="243"/>
      <c r="E32" s="243"/>
      <c r="F32" s="243"/>
      <c r="G32" s="243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189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0" t="s">
        <v>600</v>
      </c>
      <c r="D33" s="226"/>
      <c r="E33" s="227">
        <v>10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194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9</v>
      </c>
      <c r="B34" s="237" t="s">
        <v>679</v>
      </c>
      <c r="C34" s="247" t="s">
        <v>680</v>
      </c>
      <c r="D34" s="238" t="s">
        <v>270</v>
      </c>
      <c r="E34" s="239">
        <v>8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2.0000000000000002E-5</v>
      </c>
      <c r="O34" s="239">
        <f>ROUND(E34*N34,2)</f>
        <v>0</v>
      </c>
      <c r="P34" s="239">
        <v>0</v>
      </c>
      <c r="Q34" s="239">
        <f>ROUND(E34*P34,2)</f>
        <v>0</v>
      </c>
      <c r="R34" s="241"/>
      <c r="S34" s="241" t="s">
        <v>242</v>
      </c>
      <c r="T34" s="242" t="s">
        <v>242</v>
      </c>
      <c r="U34" s="221">
        <v>0</v>
      </c>
      <c r="V34" s="221">
        <f>ROUND(E34*U34,2)</f>
        <v>0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353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8" t="s">
        <v>605</v>
      </c>
      <c r="D35" s="243"/>
      <c r="E35" s="243"/>
      <c r="F35" s="243"/>
      <c r="G35" s="243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0" t="s">
        <v>567</v>
      </c>
      <c r="D36" s="226"/>
      <c r="E36" s="227">
        <v>8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194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6">
        <v>10</v>
      </c>
      <c r="B37" s="237" t="s">
        <v>681</v>
      </c>
      <c r="C37" s="247" t="s">
        <v>682</v>
      </c>
      <c r="D37" s="238" t="s">
        <v>270</v>
      </c>
      <c r="E37" s="239">
        <v>24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4.0000000000000003E-5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242</v>
      </c>
      <c r="T37" s="242" t="s">
        <v>242</v>
      </c>
      <c r="U37" s="221">
        <v>0</v>
      </c>
      <c r="V37" s="221">
        <f>ROUND(E37*U37,2)</f>
        <v>0</v>
      </c>
      <c r="W37" s="221"/>
      <c r="X37" s="221" t="s">
        <v>185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353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48" t="s">
        <v>739</v>
      </c>
      <c r="D38" s="243"/>
      <c r="E38" s="243"/>
      <c r="F38" s="243"/>
      <c r="G38" s="243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189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49" t="s">
        <v>683</v>
      </c>
      <c r="D39" s="244"/>
      <c r="E39" s="244"/>
      <c r="F39" s="244"/>
      <c r="G39" s="244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0" t="s">
        <v>684</v>
      </c>
      <c r="D40" s="226"/>
      <c r="E40" s="227">
        <v>24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194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6">
        <v>11</v>
      </c>
      <c r="B41" s="237" t="s">
        <v>609</v>
      </c>
      <c r="C41" s="247" t="s">
        <v>685</v>
      </c>
      <c r="D41" s="238" t="s">
        <v>0</v>
      </c>
      <c r="E41" s="239">
        <v>43.282600000000002</v>
      </c>
      <c r="F41" s="240"/>
      <c r="G41" s="241">
        <f>ROUND(E41*F41,2)</f>
        <v>0</v>
      </c>
      <c r="H41" s="240"/>
      <c r="I41" s="241">
        <f>ROUND(E41*H41,2)</f>
        <v>0</v>
      </c>
      <c r="J41" s="240"/>
      <c r="K41" s="241">
        <f>ROUND(E41*J41,2)</f>
        <v>0</v>
      </c>
      <c r="L41" s="241">
        <v>21</v>
      </c>
      <c r="M41" s="241">
        <f>G41*(1+L41/100)</f>
        <v>0</v>
      </c>
      <c r="N41" s="239">
        <v>0</v>
      </c>
      <c r="O41" s="239">
        <f>ROUND(E41*N41,2)</f>
        <v>0</v>
      </c>
      <c r="P41" s="239">
        <v>0</v>
      </c>
      <c r="Q41" s="239">
        <f>ROUND(E41*P41,2)</f>
        <v>0</v>
      </c>
      <c r="R41" s="241"/>
      <c r="S41" s="241" t="s">
        <v>242</v>
      </c>
      <c r="T41" s="242" t="s">
        <v>242</v>
      </c>
      <c r="U41" s="221">
        <v>0</v>
      </c>
      <c r="V41" s="221">
        <f>ROUND(E41*U41,2)</f>
        <v>0</v>
      </c>
      <c r="W41" s="221"/>
      <c r="X41" s="221" t="s">
        <v>185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626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48" t="s">
        <v>487</v>
      </c>
      <c r="D42" s="243"/>
      <c r="E42" s="243"/>
      <c r="F42" s="243"/>
      <c r="G42" s="243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189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9" t="s">
        <v>178</v>
      </c>
      <c r="B43" s="230" t="s">
        <v>116</v>
      </c>
      <c r="C43" s="246" t="s">
        <v>117</v>
      </c>
      <c r="D43" s="231"/>
      <c r="E43" s="232"/>
      <c r="F43" s="233"/>
      <c r="G43" s="233">
        <f>SUMIF(AG44:AG63,"&lt;&gt;NOR",G44:G63)</f>
        <v>0</v>
      </c>
      <c r="H43" s="233"/>
      <c r="I43" s="233">
        <f>SUM(I44:I63)</f>
        <v>0</v>
      </c>
      <c r="J43" s="233"/>
      <c r="K43" s="233">
        <f>SUM(K44:K63)</f>
        <v>0</v>
      </c>
      <c r="L43" s="233"/>
      <c r="M43" s="233">
        <f>SUM(M44:M63)</f>
        <v>0</v>
      </c>
      <c r="N43" s="232"/>
      <c r="O43" s="232">
        <f>SUM(O44:O63)</f>
        <v>0.06</v>
      </c>
      <c r="P43" s="232"/>
      <c r="Q43" s="232">
        <f>SUM(Q44:Q63)</f>
        <v>0.08</v>
      </c>
      <c r="R43" s="233"/>
      <c r="S43" s="233"/>
      <c r="T43" s="234"/>
      <c r="U43" s="228"/>
      <c r="V43" s="228">
        <f>SUM(V44:V63)</f>
        <v>0</v>
      </c>
      <c r="W43" s="228"/>
      <c r="X43" s="228"/>
      <c r="Y43" s="228"/>
      <c r="AG43" t="s">
        <v>179</v>
      </c>
    </row>
    <row r="44" spans="1:60" outlineLevel="1" x14ac:dyDescent="0.2">
      <c r="A44" s="236">
        <v>12</v>
      </c>
      <c r="B44" s="237" t="s">
        <v>686</v>
      </c>
      <c r="C44" s="247" t="s">
        <v>687</v>
      </c>
      <c r="D44" s="238" t="s">
        <v>310</v>
      </c>
      <c r="E44" s="239">
        <v>12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41"/>
      <c r="S44" s="241" t="s">
        <v>242</v>
      </c>
      <c r="T44" s="242" t="s">
        <v>242</v>
      </c>
      <c r="U44" s="221">
        <v>0</v>
      </c>
      <c r="V44" s="221">
        <f>ROUND(E44*U44,2)</f>
        <v>0</v>
      </c>
      <c r="W44" s="221"/>
      <c r="X44" s="221" t="s">
        <v>185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541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0" t="s">
        <v>618</v>
      </c>
      <c r="D45" s="226"/>
      <c r="E45" s="227">
        <v>12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194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6">
        <v>13</v>
      </c>
      <c r="B46" s="237" t="s">
        <v>688</v>
      </c>
      <c r="C46" s="247" t="s">
        <v>689</v>
      </c>
      <c r="D46" s="238" t="s">
        <v>270</v>
      </c>
      <c r="E46" s="239">
        <v>12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2.0000000000000002E-5</v>
      </c>
      <c r="O46" s="239">
        <f>ROUND(E46*N46,2)</f>
        <v>0</v>
      </c>
      <c r="P46" s="239">
        <v>1E-3</v>
      </c>
      <c r="Q46" s="239">
        <f>ROUND(E46*P46,2)</f>
        <v>0.01</v>
      </c>
      <c r="R46" s="241"/>
      <c r="S46" s="241" t="s">
        <v>242</v>
      </c>
      <c r="T46" s="242" t="s">
        <v>242</v>
      </c>
      <c r="U46" s="221">
        <v>0</v>
      </c>
      <c r="V46" s="221">
        <f>ROUND(E46*U46,2)</f>
        <v>0</v>
      </c>
      <c r="W46" s="221"/>
      <c r="X46" s="221" t="s">
        <v>185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353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0" t="s">
        <v>618</v>
      </c>
      <c r="D47" s="226"/>
      <c r="E47" s="227">
        <v>12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194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14</v>
      </c>
      <c r="B48" s="237" t="s">
        <v>690</v>
      </c>
      <c r="C48" s="247" t="s">
        <v>691</v>
      </c>
      <c r="D48" s="238" t="s">
        <v>270</v>
      </c>
      <c r="E48" s="239">
        <v>21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2.0000000000000002E-5</v>
      </c>
      <c r="O48" s="239">
        <f>ROUND(E48*N48,2)</f>
        <v>0</v>
      </c>
      <c r="P48" s="239">
        <v>3.2000000000000002E-3</v>
      </c>
      <c r="Q48" s="239">
        <f>ROUND(E48*P48,2)</f>
        <v>7.0000000000000007E-2</v>
      </c>
      <c r="R48" s="241"/>
      <c r="S48" s="241" t="s">
        <v>242</v>
      </c>
      <c r="T48" s="242" t="s">
        <v>242</v>
      </c>
      <c r="U48" s="221">
        <v>0</v>
      </c>
      <c r="V48" s="221">
        <f>ROUND(E48*U48,2)</f>
        <v>0</v>
      </c>
      <c r="W48" s="221"/>
      <c r="X48" s="221" t="s">
        <v>185</v>
      </c>
      <c r="Y48" s="221" t="s">
        <v>186</v>
      </c>
      <c r="Z48" s="210"/>
      <c r="AA48" s="210"/>
      <c r="AB48" s="210"/>
      <c r="AC48" s="210"/>
      <c r="AD48" s="210"/>
      <c r="AE48" s="210"/>
      <c r="AF48" s="210"/>
      <c r="AG48" s="210" t="s">
        <v>353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0" t="s">
        <v>692</v>
      </c>
      <c r="D49" s="226"/>
      <c r="E49" s="227">
        <v>21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194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15</v>
      </c>
      <c r="B50" s="237" t="s">
        <v>693</v>
      </c>
      <c r="C50" s="247" t="s">
        <v>694</v>
      </c>
      <c r="D50" s="238" t="s">
        <v>270</v>
      </c>
      <c r="E50" s="239">
        <v>10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7.6000000000000004E-4</v>
      </c>
      <c r="O50" s="239">
        <f>ROUND(E50*N50,2)</f>
        <v>0.01</v>
      </c>
      <c r="P50" s="239">
        <v>0</v>
      </c>
      <c r="Q50" s="239">
        <f>ROUND(E50*P50,2)</f>
        <v>0</v>
      </c>
      <c r="R50" s="241"/>
      <c r="S50" s="241" t="s">
        <v>242</v>
      </c>
      <c r="T50" s="242" t="s">
        <v>242</v>
      </c>
      <c r="U50" s="221">
        <v>0</v>
      </c>
      <c r="V50" s="221">
        <f>ROUND(E50*U50,2)</f>
        <v>0</v>
      </c>
      <c r="W50" s="221"/>
      <c r="X50" s="221" t="s">
        <v>185</v>
      </c>
      <c r="Y50" s="221" t="s">
        <v>186</v>
      </c>
      <c r="Z50" s="210"/>
      <c r="AA50" s="210"/>
      <c r="AB50" s="210"/>
      <c r="AC50" s="210"/>
      <c r="AD50" s="210"/>
      <c r="AE50" s="210"/>
      <c r="AF50" s="210"/>
      <c r="AG50" s="210" t="s">
        <v>353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50" t="s">
        <v>695</v>
      </c>
      <c r="D51" s="226"/>
      <c r="E51" s="227">
        <v>10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194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6">
        <v>16</v>
      </c>
      <c r="B52" s="237" t="s">
        <v>696</v>
      </c>
      <c r="C52" s="247" t="s">
        <v>697</v>
      </c>
      <c r="D52" s="238" t="s">
        <v>270</v>
      </c>
      <c r="E52" s="239">
        <v>8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8.8000000000000003E-4</v>
      </c>
      <c r="O52" s="239">
        <f>ROUND(E52*N52,2)</f>
        <v>0.01</v>
      </c>
      <c r="P52" s="239">
        <v>0</v>
      </c>
      <c r="Q52" s="239">
        <f>ROUND(E52*P52,2)</f>
        <v>0</v>
      </c>
      <c r="R52" s="241"/>
      <c r="S52" s="241" t="s">
        <v>242</v>
      </c>
      <c r="T52" s="242" t="s">
        <v>242</v>
      </c>
      <c r="U52" s="221">
        <v>0</v>
      </c>
      <c r="V52" s="221">
        <f>ROUND(E52*U52,2)</f>
        <v>0</v>
      </c>
      <c r="W52" s="221"/>
      <c r="X52" s="221" t="s">
        <v>185</v>
      </c>
      <c r="Y52" s="221" t="s">
        <v>186</v>
      </c>
      <c r="Z52" s="210"/>
      <c r="AA52" s="210"/>
      <c r="AB52" s="210"/>
      <c r="AC52" s="210"/>
      <c r="AD52" s="210"/>
      <c r="AE52" s="210"/>
      <c r="AF52" s="210"/>
      <c r="AG52" s="210" t="s">
        <v>353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50" t="s">
        <v>567</v>
      </c>
      <c r="D53" s="226"/>
      <c r="E53" s="227">
        <v>8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194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6">
        <v>17</v>
      </c>
      <c r="B54" s="237" t="s">
        <v>698</v>
      </c>
      <c r="C54" s="247" t="s">
        <v>699</v>
      </c>
      <c r="D54" s="238" t="s">
        <v>270</v>
      </c>
      <c r="E54" s="239">
        <v>24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1.6000000000000001E-3</v>
      </c>
      <c r="O54" s="239">
        <f>ROUND(E54*N54,2)</f>
        <v>0.04</v>
      </c>
      <c r="P54" s="239">
        <v>0</v>
      </c>
      <c r="Q54" s="239">
        <f>ROUND(E54*P54,2)</f>
        <v>0</v>
      </c>
      <c r="R54" s="241"/>
      <c r="S54" s="241" t="s">
        <v>242</v>
      </c>
      <c r="T54" s="242" t="s">
        <v>242</v>
      </c>
      <c r="U54" s="221">
        <v>0</v>
      </c>
      <c r="V54" s="221">
        <f>ROUND(E54*U54,2)</f>
        <v>0</v>
      </c>
      <c r="W54" s="221"/>
      <c r="X54" s="221" t="s">
        <v>185</v>
      </c>
      <c r="Y54" s="221" t="s">
        <v>186</v>
      </c>
      <c r="Z54" s="210"/>
      <c r="AA54" s="210"/>
      <c r="AB54" s="210"/>
      <c r="AC54" s="210"/>
      <c r="AD54" s="210"/>
      <c r="AE54" s="210"/>
      <c r="AF54" s="210"/>
      <c r="AG54" s="210" t="s">
        <v>206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48" t="s">
        <v>487</v>
      </c>
      <c r="D55" s="243"/>
      <c r="E55" s="243"/>
      <c r="F55" s="243"/>
      <c r="G55" s="243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189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50" t="s">
        <v>684</v>
      </c>
      <c r="D56" s="226"/>
      <c r="E56" s="227">
        <v>24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194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6">
        <v>18</v>
      </c>
      <c r="B57" s="237" t="s">
        <v>700</v>
      </c>
      <c r="C57" s="247" t="s">
        <v>701</v>
      </c>
      <c r="D57" s="238" t="s">
        <v>310</v>
      </c>
      <c r="E57" s="239">
        <v>2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39">
        <v>5.4000000000000001E-4</v>
      </c>
      <c r="O57" s="239">
        <f>ROUND(E57*N57,2)</f>
        <v>0</v>
      </c>
      <c r="P57" s="239">
        <v>0</v>
      </c>
      <c r="Q57" s="239">
        <f>ROUND(E57*P57,2)</f>
        <v>0</v>
      </c>
      <c r="R57" s="241"/>
      <c r="S57" s="241" t="s">
        <v>242</v>
      </c>
      <c r="T57" s="242" t="s">
        <v>242</v>
      </c>
      <c r="U57" s="221">
        <v>0</v>
      </c>
      <c r="V57" s="221">
        <f>ROUND(E57*U57,2)</f>
        <v>0</v>
      </c>
      <c r="W57" s="221"/>
      <c r="X57" s="221" t="s">
        <v>185</v>
      </c>
      <c r="Y57" s="221" t="s">
        <v>186</v>
      </c>
      <c r="Z57" s="210"/>
      <c r="AA57" s="210"/>
      <c r="AB57" s="210"/>
      <c r="AC57" s="210"/>
      <c r="AD57" s="210"/>
      <c r="AE57" s="210"/>
      <c r="AF57" s="210"/>
      <c r="AG57" s="210" t="s">
        <v>353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0" t="s">
        <v>49</v>
      </c>
      <c r="D58" s="226"/>
      <c r="E58" s="227">
        <v>2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194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6">
        <v>19</v>
      </c>
      <c r="B59" s="237" t="s">
        <v>702</v>
      </c>
      <c r="C59" s="247" t="s">
        <v>703</v>
      </c>
      <c r="D59" s="238" t="s">
        <v>0</v>
      </c>
      <c r="E59" s="239">
        <v>209.41499999999999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39">
        <v>0</v>
      </c>
      <c r="O59" s="239">
        <f>ROUND(E59*N59,2)</f>
        <v>0</v>
      </c>
      <c r="P59" s="239">
        <v>0</v>
      </c>
      <c r="Q59" s="239">
        <f>ROUND(E59*P59,2)</f>
        <v>0</v>
      </c>
      <c r="R59" s="241"/>
      <c r="S59" s="241" t="s">
        <v>242</v>
      </c>
      <c r="T59" s="242" t="s">
        <v>242</v>
      </c>
      <c r="U59" s="221">
        <v>0</v>
      </c>
      <c r="V59" s="221">
        <f>ROUND(E59*U59,2)</f>
        <v>0</v>
      </c>
      <c r="W59" s="221"/>
      <c r="X59" s="221" t="s">
        <v>185</v>
      </c>
      <c r="Y59" s="221" t="s">
        <v>186</v>
      </c>
      <c r="Z59" s="210"/>
      <c r="AA59" s="210"/>
      <c r="AB59" s="210"/>
      <c r="AC59" s="210"/>
      <c r="AD59" s="210"/>
      <c r="AE59" s="210"/>
      <c r="AF59" s="210"/>
      <c r="AG59" s="210" t="s">
        <v>626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48" t="s">
        <v>487</v>
      </c>
      <c r="D60" s="243"/>
      <c r="E60" s="243"/>
      <c r="F60" s="243"/>
      <c r="G60" s="243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189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20</v>
      </c>
      <c r="B61" s="237" t="s">
        <v>704</v>
      </c>
      <c r="C61" s="247" t="s">
        <v>705</v>
      </c>
      <c r="D61" s="238" t="s">
        <v>548</v>
      </c>
      <c r="E61" s="239">
        <v>4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183</v>
      </c>
      <c r="T61" s="242" t="s">
        <v>184</v>
      </c>
      <c r="U61" s="221">
        <v>0</v>
      </c>
      <c r="V61" s="221">
        <f>ROUND(E61*U61,2)</f>
        <v>0</v>
      </c>
      <c r="W61" s="221"/>
      <c r="X61" s="221" t="s">
        <v>706</v>
      </c>
      <c r="Y61" s="221" t="s">
        <v>186</v>
      </c>
      <c r="Z61" s="210"/>
      <c r="AA61" s="210"/>
      <c r="AB61" s="210"/>
      <c r="AC61" s="210"/>
      <c r="AD61" s="210"/>
      <c r="AE61" s="210"/>
      <c r="AF61" s="210"/>
      <c r="AG61" s="210" t="s">
        <v>707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48" t="s">
        <v>487</v>
      </c>
      <c r="D62" s="243"/>
      <c r="E62" s="243"/>
      <c r="F62" s="243"/>
      <c r="G62" s="243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189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0" t="s">
        <v>53</v>
      </c>
      <c r="D63" s="226"/>
      <c r="E63" s="227">
        <v>4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194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29" t="s">
        <v>178</v>
      </c>
      <c r="B64" s="230" t="s">
        <v>118</v>
      </c>
      <c r="C64" s="246" t="s">
        <v>119</v>
      </c>
      <c r="D64" s="231"/>
      <c r="E64" s="232"/>
      <c r="F64" s="233"/>
      <c r="G64" s="233">
        <f>SUMIF(AG65:AG82,"&lt;&gt;NOR",G65:G82)</f>
        <v>0</v>
      </c>
      <c r="H64" s="233"/>
      <c r="I64" s="233">
        <f>SUM(I65:I82)</f>
        <v>0</v>
      </c>
      <c r="J64" s="233"/>
      <c r="K64" s="233">
        <f>SUM(K65:K82)</f>
        <v>0</v>
      </c>
      <c r="L64" s="233"/>
      <c r="M64" s="233">
        <f>SUM(M65:M82)</f>
        <v>0</v>
      </c>
      <c r="N64" s="232"/>
      <c r="O64" s="232">
        <f>SUM(O65:O82)</f>
        <v>0</v>
      </c>
      <c r="P64" s="232"/>
      <c r="Q64" s="232">
        <f>SUM(Q65:Q82)</f>
        <v>0</v>
      </c>
      <c r="R64" s="233"/>
      <c r="S64" s="233"/>
      <c r="T64" s="234"/>
      <c r="U64" s="228"/>
      <c r="V64" s="228">
        <f>SUM(V65:V82)</f>
        <v>0</v>
      </c>
      <c r="W64" s="228"/>
      <c r="X64" s="228"/>
      <c r="Y64" s="228"/>
      <c r="AG64" t="s">
        <v>179</v>
      </c>
    </row>
    <row r="65" spans="1:60" outlineLevel="1" x14ac:dyDescent="0.2">
      <c r="A65" s="236">
        <v>21</v>
      </c>
      <c r="B65" s="237" t="s">
        <v>708</v>
      </c>
      <c r="C65" s="247" t="s">
        <v>709</v>
      </c>
      <c r="D65" s="238" t="s">
        <v>310</v>
      </c>
      <c r="E65" s="239">
        <v>6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7.1000000000000002E-4</v>
      </c>
      <c r="O65" s="239">
        <f>ROUND(E65*N65,2)</f>
        <v>0</v>
      </c>
      <c r="P65" s="239">
        <v>0</v>
      </c>
      <c r="Q65" s="239">
        <f>ROUND(E65*P65,2)</f>
        <v>0</v>
      </c>
      <c r="R65" s="241"/>
      <c r="S65" s="241" t="s">
        <v>183</v>
      </c>
      <c r="T65" s="242" t="s">
        <v>184</v>
      </c>
      <c r="U65" s="221">
        <v>0</v>
      </c>
      <c r="V65" s="221">
        <f>ROUND(E65*U65,2)</f>
        <v>0</v>
      </c>
      <c r="W65" s="221"/>
      <c r="X65" s="221" t="s">
        <v>185</v>
      </c>
      <c r="Y65" s="221" t="s">
        <v>186</v>
      </c>
      <c r="Z65" s="210"/>
      <c r="AA65" s="210"/>
      <c r="AB65" s="210"/>
      <c r="AC65" s="210"/>
      <c r="AD65" s="210"/>
      <c r="AE65" s="210"/>
      <c r="AF65" s="210"/>
      <c r="AG65" s="210" t="s">
        <v>353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48" t="s">
        <v>487</v>
      </c>
      <c r="D66" s="243"/>
      <c r="E66" s="243"/>
      <c r="F66" s="243"/>
      <c r="G66" s="243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189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50" t="s">
        <v>57</v>
      </c>
      <c r="D67" s="226"/>
      <c r="E67" s="227">
        <v>6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194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6">
        <v>22</v>
      </c>
      <c r="B68" s="237" t="s">
        <v>710</v>
      </c>
      <c r="C68" s="247" t="s">
        <v>711</v>
      </c>
      <c r="D68" s="238" t="s">
        <v>310</v>
      </c>
      <c r="E68" s="239">
        <v>12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39">
        <v>2.7E-4</v>
      </c>
      <c r="O68" s="239">
        <f>ROUND(E68*N68,2)</f>
        <v>0</v>
      </c>
      <c r="P68" s="239">
        <v>0</v>
      </c>
      <c r="Q68" s="239">
        <f>ROUND(E68*P68,2)</f>
        <v>0</v>
      </c>
      <c r="R68" s="241"/>
      <c r="S68" s="241" t="s">
        <v>183</v>
      </c>
      <c r="T68" s="242" t="s">
        <v>184</v>
      </c>
      <c r="U68" s="221">
        <v>0</v>
      </c>
      <c r="V68" s="221">
        <f>ROUND(E68*U68,2)</f>
        <v>0</v>
      </c>
      <c r="W68" s="221"/>
      <c r="X68" s="221" t="s">
        <v>185</v>
      </c>
      <c r="Y68" s="221" t="s">
        <v>186</v>
      </c>
      <c r="Z68" s="210"/>
      <c r="AA68" s="210"/>
      <c r="AB68" s="210"/>
      <c r="AC68" s="210"/>
      <c r="AD68" s="210"/>
      <c r="AE68" s="210"/>
      <c r="AF68" s="210"/>
      <c r="AG68" s="210" t="s">
        <v>353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48" t="s">
        <v>487</v>
      </c>
      <c r="D69" s="243"/>
      <c r="E69" s="243"/>
      <c r="F69" s="243"/>
      <c r="G69" s="243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189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0" t="s">
        <v>618</v>
      </c>
      <c r="D70" s="226"/>
      <c r="E70" s="227">
        <v>12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194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23</v>
      </c>
      <c r="B71" s="237" t="s">
        <v>712</v>
      </c>
      <c r="C71" s="247" t="s">
        <v>713</v>
      </c>
      <c r="D71" s="238" t="s">
        <v>310</v>
      </c>
      <c r="E71" s="239">
        <v>6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1E-4</v>
      </c>
      <c r="O71" s="239">
        <f>ROUND(E71*N71,2)</f>
        <v>0</v>
      </c>
      <c r="P71" s="239">
        <v>0</v>
      </c>
      <c r="Q71" s="239">
        <f>ROUND(E71*P71,2)</f>
        <v>0</v>
      </c>
      <c r="R71" s="241"/>
      <c r="S71" s="241" t="s">
        <v>714</v>
      </c>
      <c r="T71" s="242" t="s">
        <v>714</v>
      </c>
      <c r="U71" s="221">
        <v>0</v>
      </c>
      <c r="V71" s="221">
        <f>ROUND(E71*U71,2)</f>
        <v>0</v>
      </c>
      <c r="W71" s="221"/>
      <c r="X71" s="221" t="s">
        <v>185</v>
      </c>
      <c r="Y71" s="221" t="s">
        <v>186</v>
      </c>
      <c r="Z71" s="210"/>
      <c r="AA71" s="210"/>
      <c r="AB71" s="210"/>
      <c r="AC71" s="210"/>
      <c r="AD71" s="210"/>
      <c r="AE71" s="210"/>
      <c r="AF71" s="210"/>
      <c r="AG71" s="210" t="s">
        <v>353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48" t="s">
        <v>487</v>
      </c>
      <c r="D72" s="243"/>
      <c r="E72" s="243"/>
      <c r="F72" s="243"/>
      <c r="G72" s="243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189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0" t="s">
        <v>57</v>
      </c>
      <c r="D73" s="226"/>
      <c r="E73" s="227">
        <v>6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194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6">
        <v>24</v>
      </c>
      <c r="B74" s="237" t="s">
        <v>715</v>
      </c>
      <c r="C74" s="247" t="s">
        <v>716</v>
      </c>
      <c r="D74" s="238" t="s">
        <v>310</v>
      </c>
      <c r="E74" s="239">
        <v>1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8.0000000000000004E-4</v>
      </c>
      <c r="O74" s="239">
        <f>ROUND(E74*N74,2)</f>
        <v>0</v>
      </c>
      <c r="P74" s="239">
        <v>0</v>
      </c>
      <c r="Q74" s="239">
        <f>ROUND(E74*P74,2)</f>
        <v>0</v>
      </c>
      <c r="R74" s="241" t="s">
        <v>407</v>
      </c>
      <c r="S74" s="241" t="s">
        <v>242</v>
      </c>
      <c r="T74" s="242" t="s">
        <v>242</v>
      </c>
      <c r="U74" s="221">
        <v>0</v>
      </c>
      <c r="V74" s="221">
        <f>ROUND(E74*U74,2)</f>
        <v>0</v>
      </c>
      <c r="W74" s="221"/>
      <c r="X74" s="221" t="s">
        <v>366</v>
      </c>
      <c r="Y74" s="221" t="s">
        <v>186</v>
      </c>
      <c r="Z74" s="210"/>
      <c r="AA74" s="210"/>
      <c r="AB74" s="210"/>
      <c r="AC74" s="210"/>
      <c r="AD74" s="210"/>
      <c r="AE74" s="210"/>
      <c r="AF74" s="210"/>
      <c r="AG74" s="210" t="s">
        <v>367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48" t="s">
        <v>487</v>
      </c>
      <c r="D75" s="243"/>
      <c r="E75" s="243"/>
      <c r="F75" s="243"/>
      <c r="G75" s="243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189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0" t="s">
        <v>47</v>
      </c>
      <c r="D76" s="226"/>
      <c r="E76" s="227">
        <v>1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194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6">
        <v>25</v>
      </c>
      <c r="B77" s="237" t="s">
        <v>717</v>
      </c>
      <c r="C77" s="247" t="s">
        <v>718</v>
      </c>
      <c r="D77" s="238" t="s">
        <v>310</v>
      </c>
      <c r="E77" s="239">
        <v>1</v>
      </c>
      <c r="F77" s="240"/>
      <c r="G77" s="241">
        <f>ROUND(E77*F77,2)</f>
        <v>0</v>
      </c>
      <c r="H77" s="240"/>
      <c r="I77" s="241">
        <f>ROUND(E77*H77,2)</f>
        <v>0</v>
      </c>
      <c r="J77" s="240"/>
      <c r="K77" s="241">
        <f>ROUND(E77*J77,2)</f>
        <v>0</v>
      </c>
      <c r="L77" s="241">
        <v>21</v>
      </c>
      <c r="M77" s="241">
        <f>G77*(1+L77/100)</f>
        <v>0</v>
      </c>
      <c r="N77" s="239">
        <v>5.9999999999999995E-4</v>
      </c>
      <c r="O77" s="239">
        <f>ROUND(E77*N77,2)</f>
        <v>0</v>
      </c>
      <c r="P77" s="239">
        <v>0</v>
      </c>
      <c r="Q77" s="239">
        <f>ROUND(E77*P77,2)</f>
        <v>0</v>
      </c>
      <c r="R77" s="241" t="s">
        <v>407</v>
      </c>
      <c r="S77" s="241" t="s">
        <v>242</v>
      </c>
      <c r="T77" s="242" t="s">
        <v>242</v>
      </c>
      <c r="U77" s="221">
        <v>0</v>
      </c>
      <c r="V77" s="221">
        <f>ROUND(E77*U77,2)</f>
        <v>0</v>
      </c>
      <c r="W77" s="221"/>
      <c r="X77" s="221" t="s">
        <v>366</v>
      </c>
      <c r="Y77" s="221" t="s">
        <v>186</v>
      </c>
      <c r="Z77" s="210"/>
      <c r="AA77" s="210"/>
      <c r="AB77" s="210"/>
      <c r="AC77" s="210"/>
      <c r="AD77" s="210"/>
      <c r="AE77" s="210"/>
      <c r="AF77" s="210"/>
      <c r="AG77" s="210" t="s">
        <v>367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0" t="s">
        <v>47</v>
      </c>
      <c r="D78" s="226"/>
      <c r="E78" s="227">
        <v>1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194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6">
        <v>26</v>
      </c>
      <c r="B79" s="237" t="s">
        <v>719</v>
      </c>
      <c r="C79" s="247" t="s">
        <v>720</v>
      </c>
      <c r="D79" s="238" t="s">
        <v>310</v>
      </c>
      <c r="E79" s="239">
        <v>4</v>
      </c>
      <c r="F79" s="240"/>
      <c r="G79" s="241">
        <f>ROUND(E79*F79,2)</f>
        <v>0</v>
      </c>
      <c r="H79" s="240"/>
      <c r="I79" s="241">
        <f>ROUND(E79*H79,2)</f>
        <v>0</v>
      </c>
      <c r="J79" s="240"/>
      <c r="K79" s="241">
        <f>ROUND(E79*J79,2)</f>
        <v>0</v>
      </c>
      <c r="L79" s="241">
        <v>21</v>
      </c>
      <c r="M79" s="241">
        <f>G79*(1+L79/100)</f>
        <v>0</v>
      </c>
      <c r="N79" s="239">
        <v>0</v>
      </c>
      <c r="O79" s="239">
        <f>ROUND(E79*N79,2)</f>
        <v>0</v>
      </c>
      <c r="P79" s="239">
        <v>0</v>
      </c>
      <c r="Q79" s="239">
        <f>ROUND(E79*P79,2)</f>
        <v>0</v>
      </c>
      <c r="R79" s="241"/>
      <c r="S79" s="241" t="s">
        <v>183</v>
      </c>
      <c r="T79" s="242" t="s">
        <v>184</v>
      </c>
      <c r="U79" s="221">
        <v>0</v>
      </c>
      <c r="V79" s="221">
        <f>ROUND(E79*U79,2)</f>
        <v>0</v>
      </c>
      <c r="W79" s="221"/>
      <c r="X79" s="221" t="s">
        <v>366</v>
      </c>
      <c r="Y79" s="221" t="s">
        <v>186</v>
      </c>
      <c r="Z79" s="210"/>
      <c r="AA79" s="210"/>
      <c r="AB79" s="210"/>
      <c r="AC79" s="210"/>
      <c r="AD79" s="210"/>
      <c r="AE79" s="210"/>
      <c r="AF79" s="210"/>
      <c r="AG79" s="210" t="s">
        <v>367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48" t="s">
        <v>487</v>
      </c>
      <c r="D80" s="243"/>
      <c r="E80" s="243"/>
      <c r="F80" s="243"/>
      <c r="G80" s="243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189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50" t="s">
        <v>53</v>
      </c>
      <c r="D81" s="226"/>
      <c r="E81" s="227">
        <v>4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194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>
        <v>27</v>
      </c>
      <c r="B82" s="218" t="s">
        <v>664</v>
      </c>
      <c r="C82" s="266" t="s">
        <v>721</v>
      </c>
      <c r="D82" s="219" t="s">
        <v>0</v>
      </c>
      <c r="E82" s="256"/>
      <c r="F82" s="222"/>
      <c r="G82" s="221">
        <f>ROUND(E82*F82,2)</f>
        <v>0</v>
      </c>
      <c r="H82" s="222"/>
      <c r="I82" s="221">
        <f>ROUND(E82*H82,2)</f>
        <v>0</v>
      </c>
      <c r="J82" s="222"/>
      <c r="K82" s="221">
        <f>ROUND(E82*J82,2)</f>
        <v>0</v>
      </c>
      <c r="L82" s="221">
        <v>21</v>
      </c>
      <c r="M82" s="221">
        <f>G82*(1+L82/100)</f>
        <v>0</v>
      </c>
      <c r="N82" s="220">
        <v>0</v>
      </c>
      <c r="O82" s="220">
        <f>ROUND(E82*N82,2)</f>
        <v>0</v>
      </c>
      <c r="P82" s="220">
        <v>0</v>
      </c>
      <c r="Q82" s="220">
        <f>ROUND(E82*P82,2)</f>
        <v>0</v>
      </c>
      <c r="R82" s="221"/>
      <c r="S82" s="221" t="s">
        <v>242</v>
      </c>
      <c r="T82" s="221" t="s">
        <v>248</v>
      </c>
      <c r="U82" s="221">
        <v>0</v>
      </c>
      <c r="V82" s="221">
        <f>ROUND(E82*U82,2)</f>
        <v>0</v>
      </c>
      <c r="W82" s="221"/>
      <c r="X82" s="221" t="s">
        <v>347</v>
      </c>
      <c r="Y82" s="221" t="s">
        <v>186</v>
      </c>
      <c r="Z82" s="210"/>
      <c r="AA82" s="210"/>
      <c r="AB82" s="210"/>
      <c r="AC82" s="210"/>
      <c r="AD82" s="210"/>
      <c r="AE82" s="210"/>
      <c r="AF82" s="210"/>
      <c r="AG82" s="210" t="s">
        <v>357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29" t="s">
        <v>178</v>
      </c>
      <c r="B83" s="230" t="s">
        <v>120</v>
      </c>
      <c r="C83" s="246" t="s">
        <v>121</v>
      </c>
      <c r="D83" s="231"/>
      <c r="E83" s="232"/>
      <c r="F83" s="233"/>
      <c r="G83" s="233">
        <f>SUMIF(AG84:AG106,"&lt;&gt;NOR",G84:G106)</f>
        <v>0</v>
      </c>
      <c r="H83" s="233"/>
      <c r="I83" s="233">
        <f>SUM(I84:I106)</f>
        <v>0</v>
      </c>
      <c r="J83" s="233"/>
      <c r="K83" s="233">
        <f>SUM(K84:K106)</f>
        <v>0</v>
      </c>
      <c r="L83" s="233"/>
      <c r="M83" s="233">
        <f>SUM(M84:M106)</f>
        <v>0</v>
      </c>
      <c r="N83" s="232"/>
      <c r="O83" s="232">
        <f>SUM(O84:O106)</f>
        <v>0.2</v>
      </c>
      <c r="P83" s="232"/>
      <c r="Q83" s="232">
        <f>SUM(Q84:Q106)</f>
        <v>0.16</v>
      </c>
      <c r="R83" s="233"/>
      <c r="S83" s="233"/>
      <c r="T83" s="234"/>
      <c r="U83" s="228"/>
      <c r="V83" s="228">
        <f>SUM(V84:V106)</f>
        <v>6.05</v>
      </c>
      <c r="W83" s="228"/>
      <c r="X83" s="228"/>
      <c r="Y83" s="228"/>
      <c r="AG83" t="s">
        <v>179</v>
      </c>
    </row>
    <row r="84" spans="1:60" ht="22.5" outlineLevel="1" x14ac:dyDescent="0.2">
      <c r="A84" s="236">
        <v>28</v>
      </c>
      <c r="B84" s="237" t="s">
        <v>722</v>
      </c>
      <c r="C84" s="247" t="s">
        <v>723</v>
      </c>
      <c r="D84" s="238" t="s">
        <v>310</v>
      </c>
      <c r="E84" s="239">
        <v>6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41" t="s">
        <v>666</v>
      </c>
      <c r="S84" s="241" t="s">
        <v>242</v>
      </c>
      <c r="T84" s="242" t="s">
        <v>248</v>
      </c>
      <c r="U84" s="221">
        <v>1.008</v>
      </c>
      <c r="V84" s="221">
        <f>ROUND(E84*U84,2)</f>
        <v>6.05</v>
      </c>
      <c r="W84" s="221"/>
      <c r="X84" s="221" t="s">
        <v>185</v>
      </c>
      <c r="Y84" s="221" t="s">
        <v>186</v>
      </c>
      <c r="Z84" s="210"/>
      <c r="AA84" s="210"/>
      <c r="AB84" s="210"/>
      <c r="AC84" s="210"/>
      <c r="AD84" s="210"/>
      <c r="AE84" s="210"/>
      <c r="AF84" s="210"/>
      <c r="AG84" s="210" t="s">
        <v>353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0" t="s">
        <v>57</v>
      </c>
      <c r="D85" s="226"/>
      <c r="E85" s="227">
        <v>6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194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36">
        <v>29</v>
      </c>
      <c r="B86" s="237" t="s">
        <v>724</v>
      </c>
      <c r="C86" s="247" t="s">
        <v>725</v>
      </c>
      <c r="D86" s="238" t="s">
        <v>310</v>
      </c>
      <c r="E86" s="239">
        <v>6</v>
      </c>
      <c r="F86" s="240"/>
      <c r="G86" s="241">
        <f>ROUND(E86*F86,2)</f>
        <v>0</v>
      </c>
      <c r="H86" s="240"/>
      <c r="I86" s="241">
        <f>ROUND(E86*H86,2)</f>
        <v>0</v>
      </c>
      <c r="J86" s="240"/>
      <c r="K86" s="241">
        <f>ROUND(E86*J86,2)</f>
        <v>0</v>
      </c>
      <c r="L86" s="241">
        <v>21</v>
      </c>
      <c r="M86" s="241">
        <f>G86*(1+L86/100)</f>
        <v>0</v>
      </c>
      <c r="N86" s="239">
        <v>0</v>
      </c>
      <c r="O86" s="239">
        <f>ROUND(E86*N86,2)</f>
        <v>0</v>
      </c>
      <c r="P86" s="239">
        <v>0</v>
      </c>
      <c r="Q86" s="239">
        <f>ROUND(E86*P86,2)</f>
        <v>0</v>
      </c>
      <c r="R86" s="241"/>
      <c r="S86" s="241" t="s">
        <v>242</v>
      </c>
      <c r="T86" s="242" t="s">
        <v>242</v>
      </c>
      <c r="U86" s="221">
        <v>0</v>
      </c>
      <c r="V86" s="221">
        <f>ROUND(E86*U86,2)</f>
        <v>0</v>
      </c>
      <c r="W86" s="221"/>
      <c r="X86" s="221" t="s">
        <v>185</v>
      </c>
      <c r="Y86" s="221" t="s">
        <v>186</v>
      </c>
      <c r="Z86" s="210"/>
      <c r="AA86" s="210"/>
      <c r="AB86" s="210"/>
      <c r="AC86" s="210"/>
      <c r="AD86" s="210"/>
      <c r="AE86" s="210"/>
      <c r="AF86" s="210"/>
      <c r="AG86" s="210" t="s">
        <v>353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">
      <c r="A87" s="217"/>
      <c r="B87" s="218"/>
      <c r="C87" s="248" t="s">
        <v>487</v>
      </c>
      <c r="D87" s="243"/>
      <c r="E87" s="243"/>
      <c r="F87" s="243"/>
      <c r="G87" s="243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189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0" t="s">
        <v>57</v>
      </c>
      <c r="D88" s="226"/>
      <c r="E88" s="227">
        <v>6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194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36">
        <v>30</v>
      </c>
      <c r="B89" s="237" t="s">
        <v>726</v>
      </c>
      <c r="C89" s="247" t="s">
        <v>727</v>
      </c>
      <c r="D89" s="238" t="s">
        <v>310</v>
      </c>
      <c r="E89" s="239">
        <v>6</v>
      </c>
      <c r="F89" s="240"/>
      <c r="G89" s="241">
        <f>ROUND(E89*F89,2)</f>
        <v>0</v>
      </c>
      <c r="H89" s="240"/>
      <c r="I89" s="241">
        <f>ROUND(E89*H89,2)</f>
        <v>0</v>
      </c>
      <c r="J89" s="240"/>
      <c r="K89" s="241">
        <f>ROUND(E89*J89,2)</f>
        <v>0</v>
      </c>
      <c r="L89" s="241">
        <v>21</v>
      </c>
      <c r="M89" s="241">
        <f>G89*(1+L89/100)</f>
        <v>0</v>
      </c>
      <c r="N89" s="239">
        <v>8.0000000000000007E-5</v>
      </c>
      <c r="O89" s="239">
        <f>ROUND(E89*N89,2)</f>
        <v>0</v>
      </c>
      <c r="P89" s="239">
        <v>2.4930000000000001E-2</v>
      </c>
      <c r="Q89" s="239">
        <f>ROUND(E89*P89,2)</f>
        <v>0.15</v>
      </c>
      <c r="R89" s="241"/>
      <c r="S89" s="241" t="s">
        <v>242</v>
      </c>
      <c r="T89" s="242" t="s">
        <v>242</v>
      </c>
      <c r="U89" s="221">
        <v>0</v>
      </c>
      <c r="V89" s="221">
        <f>ROUND(E89*U89,2)</f>
        <v>0</v>
      </c>
      <c r="W89" s="221"/>
      <c r="X89" s="221" t="s">
        <v>185</v>
      </c>
      <c r="Y89" s="221" t="s">
        <v>186</v>
      </c>
      <c r="Z89" s="210"/>
      <c r="AA89" s="210"/>
      <c r="AB89" s="210"/>
      <c r="AC89" s="210"/>
      <c r="AD89" s="210"/>
      <c r="AE89" s="210"/>
      <c r="AF89" s="210"/>
      <c r="AG89" s="210" t="s">
        <v>353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48" t="s">
        <v>487</v>
      </c>
      <c r="D90" s="243"/>
      <c r="E90" s="243"/>
      <c r="F90" s="243"/>
      <c r="G90" s="243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189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50" t="s">
        <v>57</v>
      </c>
      <c r="D91" s="226"/>
      <c r="E91" s="227">
        <v>6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194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6">
        <v>31</v>
      </c>
      <c r="B92" s="237" t="s">
        <v>728</v>
      </c>
      <c r="C92" s="247" t="s">
        <v>729</v>
      </c>
      <c r="D92" s="238" t="s">
        <v>310</v>
      </c>
      <c r="E92" s="239">
        <v>6</v>
      </c>
      <c r="F92" s="240"/>
      <c r="G92" s="241">
        <f>ROUND(E92*F92,2)</f>
        <v>0</v>
      </c>
      <c r="H92" s="240"/>
      <c r="I92" s="241">
        <f>ROUND(E92*H92,2)</f>
        <v>0</v>
      </c>
      <c r="J92" s="240"/>
      <c r="K92" s="241">
        <f>ROUND(E92*J92,2)</f>
        <v>0</v>
      </c>
      <c r="L92" s="241">
        <v>21</v>
      </c>
      <c r="M92" s="241">
        <f>G92*(1+L92/100)</f>
        <v>0</v>
      </c>
      <c r="N92" s="239">
        <v>0</v>
      </c>
      <c r="O92" s="239">
        <f>ROUND(E92*N92,2)</f>
        <v>0</v>
      </c>
      <c r="P92" s="239">
        <v>0</v>
      </c>
      <c r="Q92" s="239">
        <f>ROUND(E92*P92,2)</f>
        <v>0</v>
      </c>
      <c r="R92" s="241"/>
      <c r="S92" s="241" t="s">
        <v>242</v>
      </c>
      <c r="T92" s="242" t="s">
        <v>242</v>
      </c>
      <c r="U92" s="221">
        <v>0</v>
      </c>
      <c r="V92" s="221">
        <f>ROUND(E92*U92,2)</f>
        <v>0</v>
      </c>
      <c r="W92" s="221"/>
      <c r="X92" s="221" t="s">
        <v>185</v>
      </c>
      <c r="Y92" s="221" t="s">
        <v>186</v>
      </c>
      <c r="Z92" s="210"/>
      <c r="AA92" s="210"/>
      <c r="AB92" s="210"/>
      <c r="AC92" s="210"/>
      <c r="AD92" s="210"/>
      <c r="AE92" s="210"/>
      <c r="AF92" s="210"/>
      <c r="AG92" s="210" t="s">
        <v>353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48" t="s">
        <v>487</v>
      </c>
      <c r="D93" s="243"/>
      <c r="E93" s="243"/>
      <c r="F93" s="243"/>
      <c r="G93" s="243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189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50" t="s">
        <v>57</v>
      </c>
      <c r="D94" s="226"/>
      <c r="E94" s="227">
        <v>6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194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36">
        <v>32</v>
      </c>
      <c r="B95" s="237" t="s">
        <v>730</v>
      </c>
      <c r="C95" s="247" t="s">
        <v>731</v>
      </c>
      <c r="D95" s="238" t="s">
        <v>557</v>
      </c>
      <c r="E95" s="239">
        <v>1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39">
        <v>0</v>
      </c>
      <c r="O95" s="239">
        <f>ROUND(E95*N95,2)</f>
        <v>0</v>
      </c>
      <c r="P95" s="239">
        <v>0</v>
      </c>
      <c r="Q95" s="239">
        <f>ROUND(E95*P95,2)</f>
        <v>0</v>
      </c>
      <c r="R95" s="241"/>
      <c r="S95" s="241" t="s">
        <v>183</v>
      </c>
      <c r="T95" s="242" t="s">
        <v>184</v>
      </c>
      <c r="U95" s="221">
        <v>0</v>
      </c>
      <c r="V95" s="221">
        <f>ROUND(E95*U95,2)</f>
        <v>0</v>
      </c>
      <c r="W95" s="221"/>
      <c r="X95" s="221" t="s">
        <v>185</v>
      </c>
      <c r="Y95" s="221" t="s">
        <v>186</v>
      </c>
      <c r="Z95" s="210"/>
      <c r="AA95" s="210"/>
      <c r="AB95" s="210"/>
      <c r="AC95" s="210"/>
      <c r="AD95" s="210"/>
      <c r="AE95" s="210"/>
      <c r="AF95" s="210"/>
      <c r="AG95" s="210" t="s">
        <v>353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48" t="s">
        <v>487</v>
      </c>
      <c r="D96" s="243"/>
      <c r="E96" s="243"/>
      <c r="F96" s="243"/>
      <c r="G96" s="243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189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0" t="s">
        <v>47</v>
      </c>
      <c r="D97" s="226"/>
      <c r="E97" s="227">
        <v>1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194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6">
        <v>33</v>
      </c>
      <c r="B98" s="237" t="s">
        <v>732</v>
      </c>
      <c r="C98" s="247" t="s">
        <v>733</v>
      </c>
      <c r="D98" s="238" t="s">
        <v>310</v>
      </c>
      <c r="E98" s="239">
        <v>12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1.0000000000000001E-5</v>
      </c>
      <c r="O98" s="239">
        <f>ROUND(E98*N98,2)</f>
        <v>0</v>
      </c>
      <c r="P98" s="239">
        <v>7.5000000000000002E-4</v>
      </c>
      <c r="Q98" s="239">
        <f>ROUND(E98*P98,2)</f>
        <v>0.01</v>
      </c>
      <c r="R98" s="241"/>
      <c r="S98" s="241" t="s">
        <v>242</v>
      </c>
      <c r="T98" s="242" t="s">
        <v>242</v>
      </c>
      <c r="U98" s="221">
        <v>0</v>
      </c>
      <c r="V98" s="221">
        <f>ROUND(E98*U98,2)</f>
        <v>0</v>
      </c>
      <c r="W98" s="221"/>
      <c r="X98" s="221" t="s">
        <v>185</v>
      </c>
      <c r="Y98" s="221" t="s">
        <v>186</v>
      </c>
      <c r="Z98" s="210"/>
      <c r="AA98" s="210"/>
      <c r="AB98" s="210"/>
      <c r="AC98" s="210"/>
      <c r="AD98" s="210"/>
      <c r="AE98" s="210"/>
      <c r="AF98" s="210"/>
      <c r="AG98" s="210" t="s">
        <v>353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8" t="s">
        <v>487</v>
      </c>
      <c r="D99" s="243"/>
      <c r="E99" s="243"/>
      <c r="F99" s="243"/>
      <c r="G99" s="243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189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50" t="s">
        <v>618</v>
      </c>
      <c r="D100" s="226"/>
      <c r="E100" s="227">
        <v>12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194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6">
        <v>34</v>
      </c>
      <c r="B101" s="237" t="s">
        <v>734</v>
      </c>
      <c r="C101" s="247" t="s">
        <v>735</v>
      </c>
      <c r="D101" s="238" t="s">
        <v>310</v>
      </c>
      <c r="E101" s="239">
        <v>12</v>
      </c>
      <c r="F101" s="240"/>
      <c r="G101" s="241">
        <f>ROUND(E101*F101,2)</f>
        <v>0</v>
      </c>
      <c r="H101" s="240"/>
      <c r="I101" s="241">
        <f>ROUND(E101*H101,2)</f>
        <v>0</v>
      </c>
      <c r="J101" s="240"/>
      <c r="K101" s="241">
        <f>ROUND(E101*J101,2)</f>
        <v>0</v>
      </c>
      <c r="L101" s="241">
        <v>21</v>
      </c>
      <c r="M101" s="241">
        <f>G101*(1+L101/100)</f>
        <v>0</v>
      </c>
      <c r="N101" s="239">
        <v>0</v>
      </c>
      <c r="O101" s="239">
        <f>ROUND(E101*N101,2)</f>
        <v>0</v>
      </c>
      <c r="P101" s="239">
        <v>0</v>
      </c>
      <c r="Q101" s="239">
        <f>ROUND(E101*P101,2)</f>
        <v>0</v>
      </c>
      <c r="R101" s="241" t="s">
        <v>407</v>
      </c>
      <c r="S101" s="241" t="s">
        <v>242</v>
      </c>
      <c r="T101" s="242" t="s">
        <v>242</v>
      </c>
      <c r="U101" s="221">
        <v>0</v>
      </c>
      <c r="V101" s="221">
        <f>ROUND(E101*U101,2)</f>
        <v>0</v>
      </c>
      <c r="W101" s="221"/>
      <c r="X101" s="221" t="s">
        <v>366</v>
      </c>
      <c r="Y101" s="221" t="s">
        <v>186</v>
      </c>
      <c r="Z101" s="210"/>
      <c r="AA101" s="210"/>
      <c r="AB101" s="210"/>
      <c r="AC101" s="210"/>
      <c r="AD101" s="210"/>
      <c r="AE101" s="210"/>
      <c r="AF101" s="210"/>
      <c r="AG101" s="210" t="s">
        <v>367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48" t="s">
        <v>487</v>
      </c>
      <c r="D102" s="243"/>
      <c r="E102" s="243"/>
      <c r="F102" s="243"/>
      <c r="G102" s="243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189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17"/>
      <c r="B103" s="218"/>
      <c r="C103" s="250" t="s">
        <v>618</v>
      </c>
      <c r="D103" s="226"/>
      <c r="E103" s="227">
        <v>12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194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36">
        <v>35</v>
      </c>
      <c r="B104" s="237" t="s">
        <v>736</v>
      </c>
      <c r="C104" s="247" t="s">
        <v>737</v>
      </c>
      <c r="D104" s="238" t="s">
        <v>310</v>
      </c>
      <c r="E104" s="239">
        <v>6</v>
      </c>
      <c r="F104" s="240"/>
      <c r="G104" s="241">
        <f>ROUND(E104*F104,2)</f>
        <v>0</v>
      </c>
      <c r="H104" s="240"/>
      <c r="I104" s="241">
        <f>ROUND(E104*H104,2)</f>
        <v>0</v>
      </c>
      <c r="J104" s="240"/>
      <c r="K104" s="241">
        <f>ROUND(E104*J104,2)</f>
        <v>0</v>
      </c>
      <c r="L104" s="241">
        <v>21</v>
      </c>
      <c r="M104" s="241">
        <f>G104*(1+L104/100)</f>
        <v>0</v>
      </c>
      <c r="N104" s="239">
        <v>3.3739999999999999E-2</v>
      </c>
      <c r="O104" s="239">
        <f>ROUND(E104*N104,2)</f>
        <v>0.2</v>
      </c>
      <c r="P104" s="239">
        <v>0</v>
      </c>
      <c r="Q104" s="239">
        <f>ROUND(E104*P104,2)</f>
        <v>0</v>
      </c>
      <c r="R104" s="241" t="s">
        <v>407</v>
      </c>
      <c r="S104" s="241" t="s">
        <v>242</v>
      </c>
      <c r="T104" s="242" t="s">
        <v>242</v>
      </c>
      <c r="U104" s="221">
        <v>0</v>
      </c>
      <c r="V104" s="221">
        <f>ROUND(E104*U104,2)</f>
        <v>0</v>
      </c>
      <c r="W104" s="221"/>
      <c r="X104" s="221" t="s">
        <v>366</v>
      </c>
      <c r="Y104" s="221" t="s">
        <v>186</v>
      </c>
      <c r="Z104" s="210"/>
      <c r="AA104" s="210"/>
      <c r="AB104" s="210"/>
      <c r="AC104" s="210"/>
      <c r="AD104" s="210"/>
      <c r="AE104" s="210"/>
      <c r="AF104" s="210"/>
      <c r="AG104" s="210" t="s">
        <v>367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50" t="s">
        <v>57</v>
      </c>
      <c r="D105" s="226"/>
      <c r="E105" s="227">
        <v>6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194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17">
        <v>36</v>
      </c>
      <c r="B106" s="218" t="s">
        <v>738</v>
      </c>
      <c r="C106" s="266" t="s">
        <v>721</v>
      </c>
      <c r="D106" s="219" t="s">
        <v>0</v>
      </c>
      <c r="E106" s="256"/>
      <c r="F106" s="222"/>
      <c r="G106" s="221">
        <f>ROUND(E106*F106,2)</f>
        <v>0</v>
      </c>
      <c r="H106" s="222"/>
      <c r="I106" s="221">
        <f>ROUND(E106*H106,2)</f>
        <v>0</v>
      </c>
      <c r="J106" s="222"/>
      <c r="K106" s="221">
        <f>ROUND(E106*J106,2)</f>
        <v>0</v>
      </c>
      <c r="L106" s="221">
        <v>21</v>
      </c>
      <c r="M106" s="221">
        <f>G106*(1+L106/100)</f>
        <v>0</v>
      </c>
      <c r="N106" s="220">
        <v>0</v>
      </c>
      <c r="O106" s="220">
        <f>ROUND(E106*N106,2)</f>
        <v>0</v>
      </c>
      <c r="P106" s="220">
        <v>0</v>
      </c>
      <c r="Q106" s="220">
        <f>ROUND(E106*P106,2)</f>
        <v>0</v>
      </c>
      <c r="R106" s="221"/>
      <c r="S106" s="221" t="s">
        <v>242</v>
      </c>
      <c r="T106" s="221" t="s">
        <v>248</v>
      </c>
      <c r="U106" s="221">
        <v>0</v>
      </c>
      <c r="V106" s="221">
        <f>ROUND(E106*U106,2)</f>
        <v>0</v>
      </c>
      <c r="W106" s="221"/>
      <c r="X106" s="221" t="s">
        <v>347</v>
      </c>
      <c r="Y106" s="221" t="s">
        <v>186</v>
      </c>
      <c r="Z106" s="210"/>
      <c r="AA106" s="210"/>
      <c r="AB106" s="210"/>
      <c r="AC106" s="210"/>
      <c r="AD106" s="210"/>
      <c r="AE106" s="210"/>
      <c r="AF106" s="210"/>
      <c r="AG106" s="210" t="s">
        <v>357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x14ac:dyDescent="0.2">
      <c r="A107" s="229" t="s">
        <v>178</v>
      </c>
      <c r="B107" s="230" t="s">
        <v>146</v>
      </c>
      <c r="C107" s="246" t="s">
        <v>147</v>
      </c>
      <c r="D107" s="231"/>
      <c r="E107" s="232"/>
      <c r="F107" s="233"/>
      <c r="G107" s="233">
        <f>SUMIF(AG108:AG115,"&lt;&gt;NOR",G108:G115)</f>
        <v>0</v>
      </c>
      <c r="H107" s="233"/>
      <c r="I107" s="233">
        <f>SUM(I108:I115)</f>
        <v>0</v>
      </c>
      <c r="J107" s="233"/>
      <c r="K107" s="233">
        <f>SUM(K108:K115)</f>
        <v>0</v>
      </c>
      <c r="L107" s="233"/>
      <c r="M107" s="233">
        <f>SUM(M108:M115)</f>
        <v>0</v>
      </c>
      <c r="N107" s="232"/>
      <c r="O107" s="232">
        <f>SUM(O108:O115)</f>
        <v>0</v>
      </c>
      <c r="P107" s="232"/>
      <c r="Q107" s="232">
        <f>SUM(Q108:Q115)</f>
        <v>0</v>
      </c>
      <c r="R107" s="233"/>
      <c r="S107" s="233"/>
      <c r="T107" s="234"/>
      <c r="U107" s="228"/>
      <c r="V107" s="228">
        <f>SUM(V108:V115)</f>
        <v>2.12</v>
      </c>
      <c r="W107" s="228"/>
      <c r="X107" s="228"/>
      <c r="Y107" s="228"/>
      <c r="AG107" t="s">
        <v>179</v>
      </c>
    </row>
    <row r="108" spans="1:60" outlineLevel="1" x14ac:dyDescent="0.2">
      <c r="A108" s="236">
        <v>37</v>
      </c>
      <c r="B108" s="237" t="s">
        <v>465</v>
      </c>
      <c r="C108" s="247" t="s">
        <v>466</v>
      </c>
      <c r="D108" s="238" t="s">
        <v>301</v>
      </c>
      <c r="E108" s="239">
        <v>0.67178000000000004</v>
      </c>
      <c r="F108" s="240"/>
      <c r="G108" s="241">
        <f>ROUND(E108*F108,2)</f>
        <v>0</v>
      </c>
      <c r="H108" s="240"/>
      <c r="I108" s="241">
        <f>ROUND(E108*H108,2)</f>
        <v>0</v>
      </c>
      <c r="J108" s="240"/>
      <c r="K108" s="241">
        <f>ROUND(E108*J108,2)</f>
        <v>0</v>
      </c>
      <c r="L108" s="241">
        <v>21</v>
      </c>
      <c r="M108" s="241">
        <f>G108*(1+L108/100)</f>
        <v>0</v>
      </c>
      <c r="N108" s="239">
        <v>0</v>
      </c>
      <c r="O108" s="239">
        <f>ROUND(E108*N108,2)</f>
        <v>0</v>
      </c>
      <c r="P108" s="239">
        <v>0</v>
      </c>
      <c r="Q108" s="239">
        <f>ROUND(E108*P108,2)</f>
        <v>0</v>
      </c>
      <c r="R108" s="241" t="s">
        <v>467</v>
      </c>
      <c r="S108" s="241" t="s">
        <v>242</v>
      </c>
      <c r="T108" s="242" t="s">
        <v>242</v>
      </c>
      <c r="U108" s="221">
        <v>0.16400000000000001</v>
      </c>
      <c r="V108" s="221">
        <f>ROUND(E108*U108,2)</f>
        <v>0.11</v>
      </c>
      <c r="W108" s="221"/>
      <c r="X108" s="221" t="s">
        <v>468</v>
      </c>
      <c r="Y108" s="221" t="s">
        <v>186</v>
      </c>
      <c r="Z108" s="210"/>
      <c r="AA108" s="210"/>
      <c r="AB108" s="210"/>
      <c r="AC108" s="210"/>
      <c r="AD108" s="210"/>
      <c r="AE108" s="210"/>
      <c r="AF108" s="210"/>
      <c r="AG108" s="210" t="s">
        <v>469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2" x14ac:dyDescent="0.2">
      <c r="A109" s="217"/>
      <c r="B109" s="218"/>
      <c r="C109" s="265" t="s">
        <v>470</v>
      </c>
      <c r="D109" s="255"/>
      <c r="E109" s="255"/>
      <c r="F109" s="255"/>
      <c r="G109" s="255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250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45" t="str">
        <f>C109</f>
        <v>se složením a hrubým urovnáním nebo s přeložením na jiný dopravní prostředek kromě lodi, vč. příplatku za každých dalších i započatých 1000 m přes 1000 m,</v>
      </c>
      <c r="BB109" s="210"/>
      <c r="BC109" s="210"/>
      <c r="BD109" s="210"/>
      <c r="BE109" s="210"/>
      <c r="BF109" s="210"/>
      <c r="BG109" s="210"/>
      <c r="BH109" s="210"/>
    </row>
    <row r="110" spans="1:60" ht="22.5" outlineLevel="1" x14ac:dyDescent="0.2">
      <c r="A110" s="258">
        <v>38</v>
      </c>
      <c r="B110" s="259" t="s">
        <v>471</v>
      </c>
      <c r="C110" s="268" t="s">
        <v>472</v>
      </c>
      <c r="D110" s="260" t="s">
        <v>301</v>
      </c>
      <c r="E110" s="261">
        <v>0.67178000000000004</v>
      </c>
      <c r="F110" s="262"/>
      <c r="G110" s="263">
        <f>ROUND(E110*F110,2)</f>
        <v>0</v>
      </c>
      <c r="H110" s="262"/>
      <c r="I110" s="263">
        <f>ROUND(E110*H110,2)</f>
        <v>0</v>
      </c>
      <c r="J110" s="262"/>
      <c r="K110" s="263">
        <f>ROUND(E110*J110,2)</f>
        <v>0</v>
      </c>
      <c r="L110" s="263">
        <v>21</v>
      </c>
      <c r="M110" s="263">
        <f>G110*(1+L110/100)</f>
        <v>0</v>
      </c>
      <c r="N110" s="261">
        <v>0</v>
      </c>
      <c r="O110" s="261">
        <f>ROUND(E110*N110,2)</f>
        <v>0</v>
      </c>
      <c r="P110" s="261">
        <v>0</v>
      </c>
      <c r="Q110" s="261">
        <f>ROUND(E110*P110,2)</f>
        <v>0</v>
      </c>
      <c r="R110" s="263" t="s">
        <v>322</v>
      </c>
      <c r="S110" s="263" t="s">
        <v>242</v>
      </c>
      <c r="T110" s="264" t="s">
        <v>242</v>
      </c>
      <c r="U110" s="221">
        <v>0.93300000000000005</v>
      </c>
      <c r="V110" s="221">
        <f>ROUND(E110*U110,2)</f>
        <v>0.63</v>
      </c>
      <c r="W110" s="221"/>
      <c r="X110" s="221" t="s">
        <v>468</v>
      </c>
      <c r="Y110" s="221" t="s">
        <v>186</v>
      </c>
      <c r="Z110" s="210"/>
      <c r="AA110" s="210"/>
      <c r="AB110" s="210"/>
      <c r="AC110" s="210"/>
      <c r="AD110" s="210"/>
      <c r="AE110" s="210"/>
      <c r="AF110" s="210"/>
      <c r="AG110" s="210" t="s">
        <v>473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58">
        <v>39</v>
      </c>
      <c r="B111" s="259" t="s">
        <v>474</v>
      </c>
      <c r="C111" s="268" t="s">
        <v>475</v>
      </c>
      <c r="D111" s="260" t="s">
        <v>301</v>
      </c>
      <c r="E111" s="261">
        <v>0.67178000000000004</v>
      </c>
      <c r="F111" s="262"/>
      <c r="G111" s="263">
        <f>ROUND(E111*F111,2)</f>
        <v>0</v>
      </c>
      <c r="H111" s="262"/>
      <c r="I111" s="263">
        <f>ROUND(E111*H111,2)</f>
        <v>0</v>
      </c>
      <c r="J111" s="262"/>
      <c r="K111" s="263">
        <f>ROUND(E111*J111,2)</f>
        <v>0</v>
      </c>
      <c r="L111" s="263">
        <v>21</v>
      </c>
      <c r="M111" s="263">
        <f>G111*(1+L111/100)</f>
        <v>0</v>
      </c>
      <c r="N111" s="261">
        <v>0</v>
      </c>
      <c r="O111" s="261">
        <f>ROUND(E111*N111,2)</f>
        <v>0</v>
      </c>
      <c r="P111" s="261">
        <v>0</v>
      </c>
      <c r="Q111" s="261">
        <f>ROUND(E111*P111,2)</f>
        <v>0</v>
      </c>
      <c r="R111" s="263" t="s">
        <v>322</v>
      </c>
      <c r="S111" s="263" t="s">
        <v>242</v>
      </c>
      <c r="T111" s="264" t="s">
        <v>242</v>
      </c>
      <c r="U111" s="221">
        <v>0.49</v>
      </c>
      <c r="V111" s="221">
        <f>ROUND(E111*U111,2)</f>
        <v>0.33</v>
      </c>
      <c r="W111" s="221"/>
      <c r="X111" s="221" t="s">
        <v>468</v>
      </c>
      <c r="Y111" s="221" t="s">
        <v>186</v>
      </c>
      <c r="Z111" s="210"/>
      <c r="AA111" s="210"/>
      <c r="AB111" s="210"/>
      <c r="AC111" s="210"/>
      <c r="AD111" s="210"/>
      <c r="AE111" s="210"/>
      <c r="AF111" s="210"/>
      <c r="AG111" s="210" t="s">
        <v>469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58">
        <v>40</v>
      </c>
      <c r="B112" s="259" t="s">
        <v>476</v>
      </c>
      <c r="C112" s="268" t="s">
        <v>477</v>
      </c>
      <c r="D112" s="260" t="s">
        <v>301</v>
      </c>
      <c r="E112" s="261">
        <v>12.763820000000001</v>
      </c>
      <c r="F112" s="262"/>
      <c r="G112" s="263">
        <f>ROUND(E112*F112,2)</f>
        <v>0</v>
      </c>
      <c r="H112" s="262"/>
      <c r="I112" s="263">
        <f>ROUND(E112*H112,2)</f>
        <v>0</v>
      </c>
      <c r="J112" s="262"/>
      <c r="K112" s="263">
        <f>ROUND(E112*J112,2)</f>
        <v>0</v>
      </c>
      <c r="L112" s="263">
        <v>21</v>
      </c>
      <c r="M112" s="263">
        <f>G112*(1+L112/100)</f>
        <v>0</v>
      </c>
      <c r="N112" s="261">
        <v>0</v>
      </c>
      <c r="O112" s="261">
        <f>ROUND(E112*N112,2)</f>
        <v>0</v>
      </c>
      <c r="P112" s="261">
        <v>0</v>
      </c>
      <c r="Q112" s="261">
        <f>ROUND(E112*P112,2)</f>
        <v>0</v>
      </c>
      <c r="R112" s="263" t="s">
        <v>322</v>
      </c>
      <c r="S112" s="263" t="s">
        <v>242</v>
      </c>
      <c r="T112" s="264" t="s">
        <v>242</v>
      </c>
      <c r="U112" s="221">
        <v>0</v>
      </c>
      <c r="V112" s="221">
        <f>ROUND(E112*U112,2)</f>
        <v>0</v>
      </c>
      <c r="W112" s="221"/>
      <c r="X112" s="221" t="s">
        <v>468</v>
      </c>
      <c r="Y112" s="221" t="s">
        <v>186</v>
      </c>
      <c r="Z112" s="210"/>
      <c r="AA112" s="210"/>
      <c r="AB112" s="210"/>
      <c r="AC112" s="210"/>
      <c r="AD112" s="210"/>
      <c r="AE112" s="210"/>
      <c r="AF112" s="210"/>
      <c r="AG112" s="210" t="s">
        <v>469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58">
        <v>41</v>
      </c>
      <c r="B113" s="259" t="s">
        <v>478</v>
      </c>
      <c r="C113" s="268" t="s">
        <v>479</v>
      </c>
      <c r="D113" s="260" t="s">
        <v>301</v>
      </c>
      <c r="E113" s="261">
        <v>0.67178000000000004</v>
      </c>
      <c r="F113" s="262"/>
      <c r="G113" s="263">
        <f>ROUND(E113*F113,2)</f>
        <v>0</v>
      </c>
      <c r="H113" s="262"/>
      <c r="I113" s="263">
        <f>ROUND(E113*H113,2)</f>
        <v>0</v>
      </c>
      <c r="J113" s="262"/>
      <c r="K113" s="263">
        <f>ROUND(E113*J113,2)</f>
        <v>0</v>
      </c>
      <c r="L113" s="263">
        <v>21</v>
      </c>
      <c r="M113" s="263">
        <f>G113*(1+L113/100)</f>
        <v>0</v>
      </c>
      <c r="N113" s="261">
        <v>0</v>
      </c>
      <c r="O113" s="261">
        <f>ROUND(E113*N113,2)</f>
        <v>0</v>
      </c>
      <c r="P113" s="261">
        <v>0</v>
      </c>
      <c r="Q113" s="261">
        <f>ROUND(E113*P113,2)</f>
        <v>0</v>
      </c>
      <c r="R113" s="263" t="s">
        <v>322</v>
      </c>
      <c r="S113" s="263" t="s">
        <v>242</v>
      </c>
      <c r="T113" s="264" t="s">
        <v>242</v>
      </c>
      <c r="U113" s="221">
        <v>0.94199999999999995</v>
      </c>
      <c r="V113" s="221">
        <f>ROUND(E113*U113,2)</f>
        <v>0.63</v>
      </c>
      <c r="W113" s="221"/>
      <c r="X113" s="221" t="s">
        <v>468</v>
      </c>
      <c r="Y113" s="221" t="s">
        <v>186</v>
      </c>
      <c r="Z113" s="210"/>
      <c r="AA113" s="210"/>
      <c r="AB113" s="210"/>
      <c r="AC113" s="210"/>
      <c r="AD113" s="210"/>
      <c r="AE113" s="210"/>
      <c r="AF113" s="210"/>
      <c r="AG113" s="210" t="s">
        <v>469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58">
        <v>42</v>
      </c>
      <c r="B114" s="259" t="s">
        <v>480</v>
      </c>
      <c r="C114" s="268" t="s">
        <v>481</v>
      </c>
      <c r="D114" s="260" t="s">
        <v>301</v>
      </c>
      <c r="E114" s="261">
        <v>4.0306800000000003</v>
      </c>
      <c r="F114" s="262"/>
      <c r="G114" s="263">
        <f>ROUND(E114*F114,2)</f>
        <v>0</v>
      </c>
      <c r="H114" s="262"/>
      <c r="I114" s="263">
        <f>ROUND(E114*H114,2)</f>
        <v>0</v>
      </c>
      <c r="J114" s="262"/>
      <c r="K114" s="263">
        <f>ROUND(E114*J114,2)</f>
        <v>0</v>
      </c>
      <c r="L114" s="263">
        <v>21</v>
      </c>
      <c r="M114" s="263">
        <f>G114*(1+L114/100)</f>
        <v>0</v>
      </c>
      <c r="N114" s="261">
        <v>0</v>
      </c>
      <c r="O114" s="261">
        <f>ROUND(E114*N114,2)</f>
        <v>0</v>
      </c>
      <c r="P114" s="261">
        <v>0</v>
      </c>
      <c r="Q114" s="261">
        <f>ROUND(E114*P114,2)</f>
        <v>0</v>
      </c>
      <c r="R114" s="263" t="s">
        <v>322</v>
      </c>
      <c r="S114" s="263" t="s">
        <v>242</v>
      </c>
      <c r="T114" s="264" t="s">
        <v>242</v>
      </c>
      <c r="U114" s="221">
        <v>0.105</v>
      </c>
      <c r="V114" s="221">
        <f>ROUND(E114*U114,2)</f>
        <v>0.42</v>
      </c>
      <c r="W114" s="221"/>
      <c r="X114" s="221" t="s">
        <v>468</v>
      </c>
      <c r="Y114" s="221" t="s">
        <v>186</v>
      </c>
      <c r="Z114" s="210"/>
      <c r="AA114" s="210"/>
      <c r="AB114" s="210"/>
      <c r="AC114" s="210"/>
      <c r="AD114" s="210"/>
      <c r="AE114" s="210"/>
      <c r="AF114" s="210"/>
      <c r="AG114" s="210" t="s">
        <v>469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1" x14ac:dyDescent="0.2">
      <c r="A115" s="236">
        <v>43</v>
      </c>
      <c r="B115" s="237" t="s">
        <v>482</v>
      </c>
      <c r="C115" s="247" t="s">
        <v>483</v>
      </c>
      <c r="D115" s="238" t="s">
        <v>301</v>
      </c>
      <c r="E115" s="239">
        <v>0.67178000000000004</v>
      </c>
      <c r="F115" s="240"/>
      <c r="G115" s="241">
        <f>ROUND(E115*F115,2)</f>
        <v>0</v>
      </c>
      <c r="H115" s="240"/>
      <c r="I115" s="241">
        <f>ROUND(E115*H115,2)</f>
        <v>0</v>
      </c>
      <c r="J115" s="240"/>
      <c r="K115" s="241">
        <f>ROUND(E115*J115,2)</f>
        <v>0</v>
      </c>
      <c r="L115" s="241">
        <v>21</v>
      </c>
      <c r="M115" s="241">
        <f>G115*(1+L115/100)</f>
        <v>0</v>
      </c>
      <c r="N115" s="239">
        <v>0</v>
      </c>
      <c r="O115" s="239">
        <f>ROUND(E115*N115,2)</f>
        <v>0</v>
      </c>
      <c r="P115" s="239">
        <v>0</v>
      </c>
      <c r="Q115" s="239">
        <f>ROUND(E115*P115,2)</f>
        <v>0</v>
      </c>
      <c r="R115" s="241" t="s">
        <v>322</v>
      </c>
      <c r="S115" s="241" t="s">
        <v>242</v>
      </c>
      <c r="T115" s="242" t="s">
        <v>242</v>
      </c>
      <c r="U115" s="221">
        <v>0</v>
      </c>
      <c r="V115" s="221">
        <f>ROUND(E115*U115,2)</f>
        <v>0</v>
      </c>
      <c r="W115" s="221"/>
      <c r="X115" s="221" t="s">
        <v>468</v>
      </c>
      <c r="Y115" s="221" t="s">
        <v>186</v>
      </c>
      <c r="Z115" s="210"/>
      <c r="AA115" s="210"/>
      <c r="AB115" s="210"/>
      <c r="AC115" s="210"/>
      <c r="AD115" s="210"/>
      <c r="AE115" s="210"/>
      <c r="AF115" s="210"/>
      <c r="AG115" s="210" t="s">
        <v>473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x14ac:dyDescent="0.2">
      <c r="A116" s="3"/>
      <c r="B116" s="4"/>
      <c r="C116" s="252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E116">
        <v>12</v>
      </c>
      <c r="AF116">
        <v>21</v>
      </c>
      <c r="AG116" t="s">
        <v>164</v>
      </c>
    </row>
    <row r="117" spans="1:60" x14ac:dyDescent="0.2">
      <c r="A117" s="213"/>
      <c r="B117" s="214" t="s">
        <v>29</v>
      </c>
      <c r="C117" s="253"/>
      <c r="D117" s="215"/>
      <c r="E117" s="216"/>
      <c r="F117" s="216"/>
      <c r="G117" s="235">
        <f>G8+G14+G18+G28+G30+G43+G64+G83+G107</f>
        <v>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E117">
        <f>SUMIF(L7:L115,AE116,G7:G115)</f>
        <v>0</v>
      </c>
      <c r="AF117">
        <f>SUMIF(L7:L115,AF116,G7:G115)</f>
        <v>0</v>
      </c>
      <c r="AG117" t="s">
        <v>217</v>
      </c>
    </row>
    <row r="118" spans="1:60" x14ac:dyDescent="0.2">
      <c r="C118" s="254"/>
      <c r="D118" s="10"/>
      <c r="AG118" t="s">
        <v>220</v>
      </c>
    </row>
    <row r="119" spans="1:60" x14ac:dyDescent="0.2">
      <c r="D119" s="10"/>
    </row>
    <row r="120" spans="1:60" x14ac:dyDescent="0.2">
      <c r="D120" s="10"/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Zec0Hu/0GiO/8FLILdHOk/bbg14Bcq+dupqZ63FjDxZsXKjc76JRqwNxC7HyMOFoVXtbl5l4uS5jJEwyl8xJA==" saltValue="M4a52aZN1ndtH5kP+thHPg==" spinCount="100000" sheet="1" formatRows="0"/>
  <mergeCells count="30">
    <mergeCell ref="C90:G90"/>
    <mergeCell ref="C93:G93"/>
    <mergeCell ref="C96:G96"/>
    <mergeCell ref="C99:G99"/>
    <mergeCell ref="C102:G102"/>
    <mergeCell ref="C109:G109"/>
    <mergeCell ref="C66:G66"/>
    <mergeCell ref="C69:G69"/>
    <mergeCell ref="C72:G72"/>
    <mergeCell ref="C75:G75"/>
    <mergeCell ref="C80:G80"/>
    <mergeCell ref="C87:G87"/>
    <mergeCell ref="C38:G38"/>
    <mergeCell ref="C39:G39"/>
    <mergeCell ref="C42:G42"/>
    <mergeCell ref="C55:G55"/>
    <mergeCell ref="C60:G60"/>
    <mergeCell ref="C62:G62"/>
    <mergeCell ref="C16:G16"/>
    <mergeCell ref="C20:G20"/>
    <mergeCell ref="C23:G23"/>
    <mergeCell ref="C26:G26"/>
    <mergeCell ref="C32:G32"/>
    <mergeCell ref="C35:G3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1 1 Pol</vt:lpstr>
      <vt:lpstr>1 2 Pol</vt:lpstr>
      <vt:lpstr>1 3 Pol</vt:lpstr>
      <vt:lpstr>1 4 Pol</vt:lpstr>
      <vt:lpstr>1 5 Pol</vt:lpstr>
      <vt:lpstr>1 6 Pol</vt:lpstr>
      <vt:lpstr>1 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1 Pol'!Názvy_tisku</vt:lpstr>
      <vt:lpstr>'1 2 Pol'!Názvy_tisku</vt:lpstr>
      <vt:lpstr>'1 3 Pol'!Názvy_tisku</vt:lpstr>
      <vt:lpstr>'1 4 Pol'!Názvy_tisku</vt:lpstr>
      <vt:lpstr>'1 5 Pol'!Názvy_tisku</vt:lpstr>
      <vt:lpstr>'1 6 Pol'!Názvy_tisku</vt:lpstr>
      <vt:lpstr>'1 7 Pol'!Názvy_tisku</vt:lpstr>
      <vt:lpstr>oadresa</vt:lpstr>
      <vt:lpstr>Stavba!Objednatel</vt:lpstr>
      <vt:lpstr>Stavba!Objekt</vt:lpstr>
      <vt:lpstr>'1 1 Pol'!Oblast_tisku</vt:lpstr>
      <vt:lpstr>'1 2 Pol'!Oblast_tisku</vt:lpstr>
      <vt:lpstr>'1 3 Pol'!Oblast_tisku</vt:lpstr>
      <vt:lpstr>'1 4 Pol'!Oblast_tisku</vt:lpstr>
      <vt:lpstr>'1 5 Pol'!Oblast_tisku</vt:lpstr>
      <vt:lpstr>'1 6 Pol'!Oblast_tisku</vt:lpstr>
      <vt:lpstr>'1 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Miroslav Geryk</cp:lastModifiedBy>
  <cp:lastPrinted>2019-03-19T12:27:02Z</cp:lastPrinted>
  <dcterms:created xsi:type="dcterms:W3CDTF">2009-04-08T07:15:50Z</dcterms:created>
  <dcterms:modified xsi:type="dcterms:W3CDTF">2025-07-07T19:00:28Z</dcterms:modified>
</cp:coreProperties>
</file>