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041\Documents\Veřejné zakázky 2025\FMP 09 Jehly a stříkačky\final\"/>
    </mc:Choice>
  </mc:AlternateContent>
  <xr:revisionPtr revIDLastSave="0" documentId="13_ncr:1_{CFCDD05F-2ED1-4D59-9A87-CC17F76A3FBE}" xr6:coauthVersionLast="36" xr6:coauthVersionMax="36" xr10:uidLastSave="{00000000-0000-0000-0000-000000000000}"/>
  <bookViews>
    <workbookView xWindow="0" yWindow="0" windowWidth="27615" windowHeight="5880" xr2:uid="{4C7D8EA5-0B60-4C72-A337-AA299CF872D1}"/>
  </bookViews>
  <sheets>
    <sheet name="cenová nabídka" sheetId="1" r:id="rId1"/>
    <sheet name="technická specifikace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O8" i="1" l="1"/>
  <c r="O9" i="1"/>
  <c r="O10" i="1"/>
  <c r="O7" i="1"/>
  <c r="O11" i="1" l="1"/>
  <c r="L8" i="1"/>
  <c r="L9" i="1"/>
  <c r="L10" i="1"/>
  <c r="L7" i="1"/>
  <c r="J7" i="1"/>
  <c r="K7" i="1" s="1"/>
  <c r="J9" i="1"/>
  <c r="K9" i="1" s="1"/>
  <c r="J8" i="1"/>
  <c r="K8" i="1" s="1"/>
  <c r="Q8" i="1" l="1"/>
  <c r="P8" i="1" s="1"/>
  <c r="N8" i="1"/>
  <c r="M8" i="1" s="1"/>
  <c r="Q9" i="1"/>
  <c r="P9" i="1" s="1"/>
  <c r="N9" i="1"/>
  <c r="M9" i="1" s="1"/>
  <c r="Q7" i="1"/>
  <c r="N7" i="1"/>
  <c r="M7" i="1" s="1"/>
  <c r="J10" i="1"/>
  <c r="K10" i="1" s="1"/>
  <c r="Q10" i="1" l="1"/>
  <c r="P10" i="1" s="1"/>
  <c r="N10" i="1"/>
  <c r="M10" i="1" s="1"/>
  <c r="Q11" i="1"/>
  <c r="P11" i="1" s="1"/>
  <c r="P7" i="1"/>
</calcChain>
</file>

<file path=xl/sharedStrings.xml><?xml version="1.0" encoding="utf-8"?>
<sst xmlns="http://schemas.openxmlformats.org/spreadsheetml/2006/main" count="71" uniqueCount="69">
  <si>
    <t>Popis</t>
  </si>
  <si>
    <t>2 ml</t>
  </si>
  <si>
    <t>5 ml</t>
  </si>
  <si>
    <t>10 ml</t>
  </si>
  <si>
    <t>20 ml</t>
  </si>
  <si>
    <t>Název výrobku</t>
  </si>
  <si>
    <t>Velikost</t>
  </si>
  <si>
    <t>Předpokládaná spotřeba/2 roky v ks</t>
  </si>
  <si>
    <t>Injekční stříkačka dvoudílná</t>
  </si>
  <si>
    <t>Položka</t>
  </si>
  <si>
    <t>1.</t>
  </si>
  <si>
    <t>2.</t>
  </si>
  <si>
    <t>3.</t>
  </si>
  <si>
    <t>4.</t>
  </si>
  <si>
    <t>Počet ks v balení</t>
  </si>
  <si>
    <t>Katalogové číslo</t>
  </si>
  <si>
    <t>Cena za ks bez DPH</t>
  </si>
  <si>
    <t>DPH v %</t>
  </si>
  <si>
    <t>DPH v Kč</t>
  </si>
  <si>
    <t>Cena za balení bez DPH</t>
  </si>
  <si>
    <t>Cena za balení vč. DPH</t>
  </si>
  <si>
    <t>Cena za ks vč. DPH</t>
  </si>
  <si>
    <t>DPH za balení</t>
  </si>
  <si>
    <t>CELKEM</t>
  </si>
  <si>
    <t>Cena celkem za předpokládaný počet ks bez DPH</t>
  </si>
  <si>
    <t>DPH  celkem za předpokládaný počet ks bez DPH</t>
  </si>
  <si>
    <t>Cena celkem za předpokládaný počet  ks vč. DPH</t>
  </si>
  <si>
    <t>doplní účastník</t>
  </si>
  <si>
    <t>tyto ceny uvede účastník do krycího listu</t>
  </si>
  <si>
    <t>Materiál musí odpovídat Nařízení Evropského parlamentu a Rady (EU) 2017/745. Splnění tohoto požadavku doloží uchazeč prohlášením o shodě a doložením příslušného dokladu, současně splňuje veškeré požadavky právních norem zejména na jeho vlastnosti, kvalitu a bezpečnost při poskytování zdravotní péče</t>
  </si>
  <si>
    <t>Prohlášení o shodě a čestné prohlášení, že výrobek je označen značkou CE dle platných norem ČR a EU</t>
  </si>
  <si>
    <t>Stříkačky musí splňovat veškeré požadavky normy EN ISO 7886-1 - uchazeč doloží prohlášení o schodě</t>
  </si>
  <si>
    <t>Materiál - polypropylen/polyethylen (bez PVC, latexů a ftalátů)</t>
  </si>
  <si>
    <t>Konus Luer bez závitu - Luer konektor podle EN ISO 80369-7:2017 Kónická špička s 6% (Luer) zkosením pro stříkačky, jehly a jiné zdravotnické nástroje</t>
  </si>
  <si>
    <t>Na jedno použití, sterilní, apyrogenní</t>
  </si>
  <si>
    <t>Minimální exspirace 12 měsíců</t>
  </si>
  <si>
    <t>Transparentní válec - odečítací hrana pístu musí být dobře viditelná a musí být zřetelně vidět i malé bublinky vzduchu</t>
  </si>
  <si>
    <t>Na válci musí být dobře viditelná objemová stupnice a zřetelně označen nominální objem, stupnice musí být nesmyvatelná</t>
  </si>
  <si>
    <t>Jednotlivě balené - obal tvoří z jedné strany průsvitná fólie, která umožňuje vizuální identifikaci obsahu, s peel efektem pro snadné otevření</t>
  </si>
  <si>
    <t>Jednotlivé kusy lze snadno oddělit, bez poškození sousedících kusů</t>
  </si>
  <si>
    <t>Konus musí být umístěný těsně na injekční jehle, obsah stříkačky neprotéká</t>
  </si>
  <si>
    <t>Přiloženo vyobrazení výrobku z katalogu nebo katalogový list, fotodokumentace originálního balení s jasně čitelním štítkem s popisky a piktogramy</t>
  </si>
  <si>
    <t>Minimální zbytkový objem</t>
  </si>
  <si>
    <t>Požadované jmenovité objem, hodnota dílku stupnice, umístění konus Luer, prodloužený objem
• 2 ml - konus uložen centricky, stupnice 0,1 ml, značení do objemu min. 3 ml
• 5 ml - konus uložen excentricky, stupnice 0,2 ml, značení do objemu min. 6 ml
• 10 ml - konus uložen excentricky, stupnice 0,5 ml, značení do objemu min. 12 ml
• 20 ml - konus uložen excentricky, stupnice 1 ml, značení do objemu min. 24 ml</t>
  </si>
  <si>
    <t>Technická specifikace:</t>
  </si>
  <si>
    <t>Splněno ANO/NE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</si>
  <si>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</si>
  <si>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</si>
  <si>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</si>
  <si>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</si>
  <si>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</si>
  <si>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</si>
  <si>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</si>
  <si>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</si>
  <si>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</si>
  <si>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</si>
  <si>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</si>
  <si>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</si>
  <si>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</si>
  <si>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</si>
  <si>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</si>
  <si>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>„Dodávky injekčních stříkaček, jehel a kanyl“</t>
  </si>
  <si>
    <t>OPA/FMP/2025/09/stříkačky, jehly, kanyly</t>
  </si>
  <si>
    <t>poznámky/skutečné parametry/odkazy na dokumenty včetně uvedení čísla strany v předložené nabídce *</t>
  </si>
  <si>
    <t>* účastník může uvést stranu nabídky, případně dokument, ze kterého bude možné ověřit požadavek zadavatele</t>
  </si>
  <si>
    <t xml:space="preserve">16. </t>
  </si>
  <si>
    <t>Barevné rozlišení obalů stříkaček dle objemu</t>
  </si>
  <si>
    <t>Příloha č. 4 a - Část I.</t>
  </si>
  <si>
    <t>Část I. - Injekční stříkačka dvoudílná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</si>
</sst>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3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 applyProtection="1">
      <alignment horizontal="right"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right" vertical="center" wrapText="1"/>
    </xf>
    <xf numFmtId="3" fontId="1" fillId="0" borderId="6" xfId="0" applyNumberFormat="1" applyFont="1" applyBorder="1" applyAlignment="1">
      <alignment vertical="center"/>
    </xf>
    <xf numFmtId="164" fontId="1" fillId="0" borderId="6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4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4" fontId="1" fillId="0" borderId="9" xfId="0" applyNumberFormat="1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right" vertical="center" wrapText="1"/>
    </xf>
    <xf numFmtId="3" fontId="1" fillId="0" borderId="11" xfId="0" applyNumberFormat="1" applyFont="1" applyBorder="1" applyAlignment="1">
      <alignment vertical="center"/>
    </xf>
    <xf numFmtId="164" fontId="1" fillId="0" borderId="11" xfId="0" applyNumberFormat="1" applyFont="1" applyBorder="1" applyAlignment="1">
      <alignment vertical="center"/>
    </xf>
    <xf numFmtId="4" fontId="1" fillId="0" borderId="11" xfId="0" applyNumberFormat="1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4" fontId="2" fillId="3" borderId="3" xfId="0" applyNumberFormat="1" applyFont="1" applyFill="1" applyBorder="1" applyAlignment="1">
      <alignment vertical="center"/>
    </xf>
    <xf numFmtId="4" fontId="2" fillId="3" borderId="4" xfId="0" applyNumberFormat="1" applyFont="1" applyFill="1" applyBorder="1" applyAlignment="1">
      <alignment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wrapText="1"/>
    </xf>
    <xf numFmtId="0" fontId="1" fillId="5" borderId="3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4" borderId="0" xfId="0" applyFont="1" applyFill="1"/>
    <xf numFmtId="0" fontId="6" fillId="3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0" borderId="0" xfId="0" applyFont="1"/>
    <xf numFmtId="0" fontId="1" fillId="5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1" fillId="4" borderId="6" xfId="0" applyFont="1" applyFill="1" applyBorder="1" applyProtection="1">
      <protection locked="0"/>
    </xf>
    <xf numFmtId="0" fontId="1" fillId="4" borderId="6" xfId="0" applyFont="1" applyFill="1" applyBorder="1" applyAlignment="1" applyProtection="1">
      <alignment vertical="center"/>
      <protection locked="0"/>
    </xf>
    <xf numFmtId="164" fontId="1" fillId="4" borderId="6" xfId="0" applyNumberFormat="1" applyFont="1" applyFill="1" applyBorder="1" applyAlignment="1" applyProtection="1">
      <alignment vertical="center"/>
      <protection locked="0"/>
    </xf>
    <xf numFmtId="9" fontId="1" fillId="4" borderId="6" xfId="0" applyNumberFormat="1" applyFont="1" applyFill="1" applyBorder="1" applyAlignment="1" applyProtection="1">
      <alignment vertical="center"/>
      <protection locked="0"/>
    </xf>
    <xf numFmtId="0" fontId="1" fillId="4" borderId="1" xfId="0" applyFont="1" applyFill="1" applyBorder="1" applyProtection="1">
      <protection locked="0"/>
    </xf>
    <xf numFmtId="0" fontId="1" fillId="4" borderId="1" xfId="0" applyFont="1" applyFill="1" applyBorder="1" applyAlignment="1" applyProtection="1">
      <alignment vertical="center"/>
      <protection locked="0"/>
    </xf>
    <xf numFmtId="164" fontId="1" fillId="4" borderId="1" xfId="0" applyNumberFormat="1" applyFont="1" applyFill="1" applyBorder="1" applyAlignment="1" applyProtection="1">
      <alignment vertical="center"/>
      <protection locked="0"/>
    </xf>
    <xf numFmtId="9" fontId="1" fillId="4" borderId="1" xfId="0" applyNumberFormat="1" applyFont="1" applyFill="1" applyBorder="1" applyAlignment="1" applyProtection="1">
      <alignment vertical="center"/>
      <protection locked="0"/>
    </xf>
    <xf numFmtId="0" fontId="1" fillId="4" borderId="11" xfId="0" applyFont="1" applyFill="1" applyBorder="1" applyProtection="1">
      <protection locked="0"/>
    </xf>
    <xf numFmtId="0" fontId="1" fillId="4" borderId="11" xfId="0" applyFont="1" applyFill="1" applyBorder="1" applyAlignment="1" applyProtection="1">
      <alignment vertical="center"/>
      <protection locked="0"/>
    </xf>
    <xf numFmtId="164" fontId="1" fillId="4" borderId="11" xfId="0" applyNumberFormat="1" applyFont="1" applyFill="1" applyBorder="1" applyAlignment="1" applyProtection="1">
      <alignment vertical="center"/>
      <protection locked="0"/>
    </xf>
    <xf numFmtId="9" fontId="1" fillId="4" borderId="11" xfId="0" applyNumberFormat="1" applyFont="1" applyFill="1" applyBorder="1" applyAlignment="1" applyProtection="1">
      <alignment vertical="center"/>
      <protection locked="0"/>
    </xf>
    <xf numFmtId="0" fontId="0" fillId="4" borderId="1" xfId="0" applyFill="1" applyBorder="1" applyProtection="1">
      <protection locked="0"/>
    </xf>
    <xf numFmtId="0" fontId="0" fillId="0" borderId="9" xfId="0" applyBorder="1" applyProtection="1">
      <protection locked="0"/>
    </xf>
    <xf numFmtId="0" fontId="0" fillId="4" borderId="11" xfId="0" applyFill="1" applyBorder="1" applyProtection="1">
      <protection locked="0"/>
    </xf>
    <xf numFmtId="0" fontId="0" fillId="0" borderId="12" xfId="0" applyBorder="1" applyProtection="1">
      <protection locked="0"/>
    </xf>
    <xf numFmtId="0" fontId="3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/>
    </xf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0" fillId="0" borderId="0" xfId="0" applyFont="1" applyAlignment="1">
      <alignment horizontal="left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0" fillId="5" borderId="3" xfId="0" applyFont="1" applyFill="1" applyBorder="1" applyAlignme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2" borderId="11" xfId="0" applyFont="1" applyFill="1" applyBorder="1" applyAlignment="1" applyProtection="1">
      <alignment horizontal="left" vertical="center" wrapText="1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5" fillId="0" borderId="1" xfId="0" applyFont="1" applyBorder="1" applyAlignment="1" applyProtection="1">
      <alignment horizontal="left" vertical="center" wrapText="1"/>
    </xf>
    <xf numFmtId="165" fontId="1" fillId="0" borderId="6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165" fontId="1" fillId="0" borderId="11" xfId="0" applyNumberFormat="1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59F46-5974-4434-AA9A-84F8985FD3D3}">
  <dimension ref="A1:Z14"/>
  <sheetViews>
    <sheetView tabSelected="1" workbookViewId="0">
      <selection activeCell="O18" sqref="O17:O18"/>
    </sheetView>
  </sheetViews>
  <sheetFormatPr defaultRowHeight="15" x14ac:dyDescent="0.25"/>
  <cols>
    <col min="1" max="1" width="5.7109375" style="1" customWidth="1"/>
    <col min="2" max="2" width="15.7109375" customWidth="1"/>
    <col min="4" max="4" width="9.85546875" customWidth="1"/>
    <col min="5" max="6" width="18.5703125" customWidth="1"/>
    <col min="7" max="7" width="6.28515625" customWidth="1"/>
    <col min="8" max="8" width="8.7109375" customWidth="1"/>
    <col min="9" max="9" width="5.42578125" customWidth="1"/>
    <col min="10" max="14" width="8.7109375" customWidth="1"/>
    <col min="15" max="17" width="13.7109375" customWidth="1"/>
  </cols>
  <sheetData>
    <row r="1" spans="1:26" x14ac:dyDescent="0.25">
      <c r="A1" s="60" t="s">
        <v>67</v>
      </c>
      <c r="B1" s="61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6" ht="18.75" x14ac:dyDescent="0.3">
      <c r="A2" s="62" t="s">
        <v>61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26" x14ac:dyDescent="0.25">
      <c r="A3" s="70" t="s">
        <v>68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</row>
    <row r="4" spans="1:26" x14ac:dyDescent="0.25">
      <c r="A4" s="60" t="s">
        <v>62</v>
      </c>
      <c r="B4" s="64"/>
      <c r="C4" s="64"/>
      <c r="D4" s="64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6" ht="15.75" thickBot="1" x14ac:dyDescent="0.3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75.75" thickBot="1" x14ac:dyDescent="0.3">
      <c r="A6" s="36" t="s">
        <v>9</v>
      </c>
      <c r="B6" s="27" t="s">
        <v>0</v>
      </c>
      <c r="C6" s="27" t="s">
        <v>6</v>
      </c>
      <c r="D6" s="28" t="s">
        <v>7</v>
      </c>
      <c r="E6" s="29" t="s">
        <v>5</v>
      </c>
      <c r="F6" s="29" t="s">
        <v>15</v>
      </c>
      <c r="G6" s="29" t="s">
        <v>14</v>
      </c>
      <c r="H6" s="29" t="s">
        <v>16</v>
      </c>
      <c r="I6" s="29" t="s">
        <v>17</v>
      </c>
      <c r="J6" s="29" t="s">
        <v>18</v>
      </c>
      <c r="K6" s="29" t="s">
        <v>21</v>
      </c>
      <c r="L6" s="29" t="s">
        <v>19</v>
      </c>
      <c r="M6" s="29" t="s">
        <v>22</v>
      </c>
      <c r="N6" s="29" t="s">
        <v>20</v>
      </c>
      <c r="O6" s="9" t="s">
        <v>24</v>
      </c>
      <c r="P6" s="9" t="s">
        <v>25</v>
      </c>
      <c r="Q6" s="10" t="s">
        <v>26</v>
      </c>
      <c r="R6" s="4"/>
      <c r="S6" s="4"/>
      <c r="T6" s="4"/>
      <c r="U6" s="4"/>
      <c r="V6" s="4"/>
      <c r="W6" s="4"/>
      <c r="X6" s="2"/>
      <c r="Y6" s="3"/>
      <c r="Z6" s="3"/>
    </row>
    <row r="7" spans="1:26" ht="30" customHeight="1" x14ac:dyDescent="0.25">
      <c r="A7" s="11" t="s">
        <v>10</v>
      </c>
      <c r="B7" s="65" t="s">
        <v>8</v>
      </c>
      <c r="C7" s="12" t="s">
        <v>1</v>
      </c>
      <c r="D7" s="13">
        <f>640000+231000</f>
        <v>871000</v>
      </c>
      <c r="E7" s="39"/>
      <c r="F7" s="39"/>
      <c r="G7" s="40"/>
      <c r="H7" s="41"/>
      <c r="I7" s="42"/>
      <c r="J7" s="79">
        <f>H7*I7</f>
        <v>0</v>
      </c>
      <c r="K7" s="14">
        <f>H7+J7</f>
        <v>0</v>
      </c>
      <c r="L7" s="15">
        <f>H7*G7</f>
        <v>0</v>
      </c>
      <c r="M7" s="15">
        <f>N7-L7</f>
        <v>0</v>
      </c>
      <c r="N7" s="15">
        <f>K7*G7</f>
        <v>0</v>
      </c>
      <c r="O7" s="15">
        <f>H7*D7</f>
        <v>0</v>
      </c>
      <c r="P7" s="15">
        <f>Q7-O7</f>
        <v>0</v>
      </c>
      <c r="Q7" s="16">
        <f>K7*D7</f>
        <v>0</v>
      </c>
      <c r="R7" s="3"/>
      <c r="S7" s="3"/>
      <c r="T7" s="3"/>
      <c r="U7" s="3"/>
      <c r="V7" s="3"/>
      <c r="W7" s="3"/>
      <c r="X7" s="3"/>
      <c r="Y7" s="3"/>
      <c r="Z7" s="3"/>
    </row>
    <row r="8" spans="1:26" ht="30" customHeight="1" x14ac:dyDescent="0.25">
      <c r="A8" s="17" t="s">
        <v>11</v>
      </c>
      <c r="B8" s="66"/>
      <c r="C8" s="8" t="s">
        <v>2</v>
      </c>
      <c r="D8" s="5">
        <f>160000+370800</f>
        <v>530800</v>
      </c>
      <c r="E8" s="43"/>
      <c r="F8" s="43"/>
      <c r="G8" s="44"/>
      <c r="H8" s="45"/>
      <c r="I8" s="46"/>
      <c r="J8" s="80">
        <f t="shared" ref="J8:J10" si="0">H8*I8</f>
        <v>0</v>
      </c>
      <c r="K8" s="6">
        <f t="shared" ref="K8:K10" si="1">H8+J8</f>
        <v>0</v>
      </c>
      <c r="L8" s="7">
        <f t="shared" ref="L8:L10" si="2">H8*G8</f>
        <v>0</v>
      </c>
      <c r="M8" s="7">
        <f t="shared" ref="M8:M10" si="3">N8-L8</f>
        <v>0</v>
      </c>
      <c r="N8" s="7">
        <f t="shared" ref="N8:N10" si="4">K8*G8</f>
        <v>0</v>
      </c>
      <c r="O8" s="7">
        <f t="shared" ref="O8:O10" si="5">H8*D8</f>
        <v>0</v>
      </c>
      <c r="P8" s="7">
        <f t="shared" ref="P8:P11" si="6">Q8-O8</f>
        <v>0</v>
      </c>
      <c r="Q8" s="18">
        <f t="shared" ref="Q8:Q10" si="7">K8*D8</f>
        <v>0</v>
      </c>
      <c r="R8" s="3"/>
      <c r="S8" s="3"/>
      <c r="T8" s="3"/>
      <c r="U8" s="3"/>
      <c r="V8" s="3"/>
      <c r="W8" s="3"/>
      <c r="X8" s="3"/>
      <c r="Y8" s="3"/>
      <c r="Z8" s="3"/>
    </row>
    <row r="9" spans="1:26" ht="30" customHeight="1" x14ac:dyDescent="0.25">
      <c r="A9" s="17" t="s">
        <v>12</v>
      </c>
      <c r="B9" s="66"/>
      <c r="C9" s="8" t="s">
        <v>3</v>
      </c>
      <c r="D9" s="5">
        <f>60000+742400</f>
        <v>802400</v>
      </c>
      <c r="E9" s="43"/>
      <c r="F9" s="43"/>
      <c r="G9" s="44"/>
      <c r="H9" s="45"/>
      <c r="I9" s="46"/>
      <c r="J9" s="80">
        <f t="shared" si="0"/>
        <v>0</v>
      </c>
      <c r="K9" s="6">
        <f t="shared" si="1"/>
        <v>0</v>
      </c>
      <c r="L9" s="7">
        <f t="shared" si="2"/>
        <v>0</v>
      </c>
      <c r="M9" s="7">
        <f t="shared" si="3"/>
        <v>0</v>
      </c>
      <c r="N9" s="7">
        <f t="shared" si="4"/>
        <v>0</v>
      </c>
      <c r="O9" s="7">
        <f t="shared" si="5"/>
        <v>0</v>
      </c>
      <c r="P9" s="7">
        <f t="shared" si="6"/>
        <v>0</v>
      </c>
      <c r="Q9" s="18">
        <f t="shared" si="7"/>
        <v>0</v>
      </c>
      <c r="R9" s="3"/>
      <c r="S9" s="3"/>
      <c r="T9" s="3"/>
      <c r="U9" s="3"/>
      <c r="V9" s="3"/>
      <c r="W9" s="3"/>
      <c r="X9" s="3"/>
      <c r="Y9" s="3"/>
      <c r="Z9" s="3"/>
    </row>
    <row r="10" spans="1:26" ht="30" customHeight="1" thickBot="1" x14ac:dyDescent="0.3">
      <c r="A10" s="19" t="s">
        <v>13</v>
      </c>
      <c r="B10" s="67"/>
      <c r="C10" s="20" t="s">
        <v>4</v>
      </c>
      <c r="D10" s="21">
        <f>64000+327200</f>
        <v>391200</v>
      </c>
      <c r="E10" s="47"/>
      <c r="F10" s="47"/>
      <c r="G10" s="48"/>
      <c r="H10" s="49"/>
      <c r="I10" s="50"/>
      <c r="J10" s="81">
        <f t="shared" si="0"/>
        <v>0</v>
      </c>
      <c r="K10" s="22">
        <f t="shared" si="1"/>
        <v>0</v>
      </c>
      <c r="L10" s="23">
        <f t="shared" si="2"/>
        <v>0</v>
      </c>
      <c r="M10" s="23">
        <f t="shared" si="3"/>
        <v>0</v>
      </c>
      <c r="N10" s="23">
        <f t="shared" si="4"/>
        <v>0</v>
      </c>
      <c r="O10" s="23">
        <f t="shared" si="5"/>
        <v>0</v>
      </c>
      <c r="P10" s="23">
        <f t="shared" si="6"/>
        <v>0</v>
      </c>
      <c r="Q10" s="24">
        <f t="shared" si="7"/>
        <v>0</v>
      </c>
      <c r="R10" s="3"/>
      <c r="S10" s="3"/>
      <c r="T10" s="3"/>
      <c r="U10" s="3"/>
      <c r="V10" s="3"/>
      <c r="W10" s="3"/>
      <c r="X10" s="3"/>
      <c r="Y10" s="3"/>
      <c r="Z10" s="3"/>
    </row>
    <row r="11" spans="1:26" ht="15.75" thickBot="1" x14ac:dyDescent="0.3">
      <c r="A11" s="68" t="s">
        <v>23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25">
        <f>SUM(O7:O10)</f>
        <v>0</v>
      </c>
      <c r="P11" s="25">
        <f t="shared" si="6"/>
        <v>0</v>
      </c>
      <c r="Q11" s="26">
        <f>SUM(Q7:Q10)</f>
        <v>0</v>
      </c>
    </row>
    <row r="12" spans="1:26" x14ac:dyDescent="0.25">
      <c r="A12" s="37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</row>
    <row r="13" spans="1:26" x14ac:dyDescent="0.25">
      <c r="A13" s="55" t="s">
        <v>27</v>
      </c>
      <c r="B13" s="56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</row>
    <row r="14" spans="1:26" x14ac:dyDescent="0.25">
      <c r="A14" s="57" t="s">
        <v>28</v>
      </c>
      <c r="B14" s="58" t="s">
        <v>28</v>
      </c>
      <c r="C14" s="59"/>
      <c r="D14" s="59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</row>
  </sheetData>
  <sheetProtection algorithmName="SHA-512" hashValue="s097i6lPt9C4rZK67pmsuNJHYEm/8iiQ6suOl4cR7mESTyFck2Fp7mt2DZvxfqONHtLYbCqy48IOWPIWJhjbuw==" saltValue="dNOOJbDznUkKllFwRkcIrQ==" spinCount="100000" sheet="1" objects="1" scenarios="1"/>
  <mergeCells count="8">
    <mergeCell ref="A13:B13"/>
    <mergeCell ref="A14:D14"/>
    <mergeCell ref="A1:B1"/>
    <mergeCell ref="A2:Q2"/>
    <mergeCell ref="A4:D4"/>
    <mergeCell ref="B7:B10"/>
    <mergeCell ref="A11:N11"/>
    <mergeCell ref="A3:Q3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BEE00-E981-415A-A983-2B533AB617DE}">
  <dimension ref="A1:G20"/>
  <sheetViews>
    <sheetView workbookViewId="0">
      <selection activeCell="J2" sqref="J2"/>
    </sheetView>
  </sheetViews>
  <sheetFormatPr defaultRowHeight="15" x14ac:dyDescent="0.25"/>
  <cols>
    <col min="1" max="1" width="5.7109375" customWidth="1"/>
    <col min="2" max="2" width="75.5703125" customWidth="1"/>
    <col min="6" max="6" width="10.42578125" customWidth="1"/>
    <col min="7" max="7" width="20.7109375" customWidth="1"/>
  </cols>
  <sheetData>
    <row r="1" spans="1:7" ht="95.1" customHeight="1" x14ac:dyDescent="0.25">
      <c r="A1" s="76" t="s">
        <v>44</v>
      </c>
      <c r="B1" s="77"/>
      <c r="C1" s="77"/>
      <c r="D1" s="77"/>
      <c r="E1" s="77"/>
      <c r="F1" s="34" t="s">
        <v>45</v>
      </c>
      <c r="G1" s="33" t="s">
        <v>63</v>
      </c>
    </row>
    <row r="2" spans="1:7" ht="50.1" customHeight="1" x14ac:dyDescent="0.25">
      <c r="A2" s="30" t="s">
        <v>46</v>
      </c>
      <c r="B2" s="72" t="s">
        <v>29</v>
      </c>
      <c r="C2" s="73"/>
      <c r="D2" s="73"/>
      <c r="E2" s="73"/>
      <c r="F2" s="51"/>
      <c r="G2" s="52"/>
    </row>
    <row r="3" spans="1:7" ht="20.100000000000001" customHeight="1" x14ac:dyDescent="0.25">
      <c r="A3" s="30" t="s">
        <v>47</v>
      </c>
      <c r="B3" s="72" t="s">
        <v>30</v>
      </c>
      <c r="C3" s="73"/>
      <c r="D3" s="73"/>
      <c r="E3" s="73"/>
      <c r="F3" s="51"/>
      <c r="G3" s="52"/>
    </row>
    <row r="4" spans="1:7" ht="20.100000000000001" customHeight="1" x14ac:dyDescent="0.25">
      <c r="A4" s="30" t="s">
        <v>48</v>
      </c>
      <c r="B4" s="72" t="s">
        <v>31</v>
      </c>
      <c r="C4" s="73"/>
      <c r="D4" s="73"/>
      <c r="E4" s="73"/>
      <c r="F4" s="51"/>
      <c r="G4" s="52"/>
    </row>
    <row r="5" spans="1:7" ht="20.100000000000001" customHeight="1" x14ac:dyDescent="0.25">
      <c r="A5" s="30" t="s">
        <v>49</v>
      </c>
      <c r="B5" s="72" t="s">
        <v>32</v>
      </c>
      <c r="C5" s="73"/>
      <c r="D5" s="73"/>
      <c r="E5" s="73"/>
      <c r="F5" s="51"/>
      <c r="G5" s="52"/>
    </row>
    <row r="6" spans="1:7" ht="30" customHeight="1" x14ac:dyDescent="0.25">
      <c r="A6" s="30" t="s">
        <v>50</v>
      </c>
      <c r="B6" s="72" t="s">
        <v>33</v>
      </c>
      <c r="C6" s="73"/>
      <c r="D6" s="73"/>
      <c r="E6" s="73"/>
      <c r="F6" s="51"/>
      <c r="G6" s="52"/>
    </row>
    <row r="7" spans="1:7" ht="20.100000000000001" customHeight="1" x14ac:dyDescent="0.25">
      <c r="A7" s="30" t="s">
        <v>51</v>
      </c>
      <c r="B7" s="72" t="s">
        <v>34</v>
      </c>
      <c r="C7" s="73"/>
      <c r="D7" s="73"/>
      <c r="E7" s="73"/>
      <c r="F7" s="51"/>
      <c r="G7" s="52"/>
    </row>
    <row r="8" spans="1:7" ht="20.100000000000001" customHeight="1" x14ac:dyDescent="0.25">
      <c r="A8" s="30" t="s">
        <v>52</v>
      </c>
      <c r="B8" s="72" t="s">
        <v>35</v>
      </c>
      <c r="C8" s="72"/>
      <c r="D8" s="72"/>
      <c r="E8" s="72"/>
      <c r="F8" s="51"/>
      <c r="G8" s="52"/>
    </row>
    <row r="9" spans="1:7" ht="20.100000000000001" customHeight="1" x14ac:dyDescent="0.25">
      <c r="A9" s="30" t="s">
        <v>53</v>
      </c>
      <c r="B9" s="72" t="s">
        <v>36</v>
      </c>
      <c r="C9" s="73"/>
      <c r="D9" s="73"/>
      <c r="E9" s="73"/>
      <c r="F9" s="51"/>
      <c r="G9" s="52"/>
    </row>
    <row r="10" spans="1:7" ht="20.100000000000001" customHeight="1" x14ac:dyDescent="0.25">
      <c r="A10" s="30" t="s">
        <v>54</v>
      </c>
      <c r="B10" s="72" t="s">
        <v>37</v>
      </c>
      <c r="C10" s="73"/>
      <c r="D10" s="73"/>
      <c r="E10" s="73"/>
      <c r="F10" s="51"/>
      <c r="G10" s="52"/>
    </row>
    <row r="11" spans="1:7" ht="69.95" customHeight="1" x14ac:dyDescent="0.25">
      <c r="A11" s="30" t="s">
        <v>55</v>
      </c>
      <c r="B11" s="72" t="s">
        <v>43</v>
      </c>
      <c r="C11" s="72"/>
      <c r="D11" s="72"/>
      <c r="E11" s="72"/>
      <c r="F11" s="51"/>
      <c r="G11" s="52"/>
    </row>
    <row r="12" spans="1:7" ht="30" customHeight="1" x14ac:dyDescent="0.25">
      <c r="A12" s="30" t="s">
        <v>56</v>
      </c>
      <c r="B12" s="72" t="s">
        <v>38</v>
      </c>
      <c r="C12" s="72"/>
      <c r="D12" s="72"/>
      <c r="E12" s="72"/>
      <c r="F12" s="51"/>
      <c r="G12" s="52"/>
    </row>
    <row r="13" spans="1:7" ht="20.100000000000001" customHeight="1" x14ac:dyDescent="0.25">
      <c r="A13" s="30" t="s">
        <v>57</v>
      </c>
      <c r="B13" s="78" t="s">
        <v>39</v>
      </c>
      <c r="C13" s="78"/>
      <c r="D13" s="78"/>
      <c r="E13" s="78"/>
      <c r="F13" s="51"/>
      <c r="G13" s="52"/>
    </row>
    <row r="14" spans="1:7" ht="20.100000000000001" customHeight="1" x14ac:dyDescent="0.25">
      <c r="A14" s="30" t="s">
        <v>58</v>
      </c>
      <c r="B14" s="74" t="s">
        <v>40</v>
      </c>
      <c r="C14" s="74"/>
      <c r="D14" s="74"/>
      <c r="E14" s="74"/>
      <c r="F14" s="51"/>
      <c r="G14" s="52"/>
    </row>
    <row r="15" spans="1:7" ht="30" customHeight="1" x14ac:dyDescent="0.25">
      <c r="A15" s="30" t="s">
        <v>59</v>
      </c>
      <c r="B15" s="74" t="s">
        <v>41</v>
      </c>
      <c r="C15" s="74"/>
      <c r="D15" s="74"/>
      <c r="E15" s="74"/>
      <c r="F15" s="51"/>
      <c r="G15" s="52"/>
    </row>
    <row r="16" spans="1:7" ht="30" customHeight="1" x14ac:dyDescent="0.25">
      <c r="A16" s="30" t="s">
        <v>60</v>
      </c>
      <c r="B16" s="74" t="s">
        <v>42</v>
      </c>
      <c r="C16" s="74"/>
      <c r="D16" s="74"/>
      <c r="E16" s="74"/>
      <c r="F16" s="51"/>
      <c r="G16" s="52"/>
    </row>
    <row r="17" spans="1:7" ht="20.100000000000001" customHeight="1" thickBot="1" x14ac:dyDescent="0.3">
      <c r="A17" s="31" t="s">
        <v>65</v>
      </c>
      <c r="B17" s="75" t="s">
        <v>66</v>
      </c>
      <c r="C17" s="75"/>
      <c r="D17" s="75"/>
      <c r="E17" s="75"/>
      <c r="F17" s="53"/>
      <c r="G17" s="54"/>
    </row>
    <row r="19" spans="1:7" x14ac:dyDescent="0.25">
      <c r="B19" s="32" t="s">
        <v>27</v>
      </c>
    </row>
    <row r="20" spans="1:7" x14ac:dyDescent="0.25">
      <c r="B20" s="35" t="s">
        <v>64</v>
      </c>
    </row>
  </sheetData>
  <sheetProtection algorithmName="SHA-512" hashValue="5ysyzMGchRif5JXOTluvUqDtnB6eu3ubBJW3bV9NMfu0AdO5GBseFypxx+5lwcIHtNbZuWPA1R28+O8+CboW9g==" saltValue="UhQ6EEDvl2Jm+YLhXwihpA==" spinCount="100000" sheet="1" objects="1" scenarios="1"/>
  <mergeCells count="17">
    <mergeCell ref="A1:E1"/>
    <mergeCell ref="B8:E8"/>
    <mergeCell ref="B9:E9"/>
    <mergeCell ref="B10:E10"/>
    <mergeCell ref="B11:E11"/>
    <mergeCell ref="B2:E2"/>
    <mergeCell ref="B3:E3"/>
    <mergeCell ref="B4:E4"/>
    <mergeCell ref="B5:E5"/>
    <mergeCell ref="B6:E6"/>
    <mergeCell ref="B7:E7"/>
    <mergeCell ref="B16:E16"/>
    <mergeCell ref="B14:E14"/>
    <mergeCell ref="B15:E15"/>
    <mergeCell ref="B17:E17"/>
    <mergeCell ref="B12:E12"/>
    <mergeCell ref="B13:E1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cenová nabídka</vt:lpstr>
      <vt:lpstr>technická specifikace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Halfarová</dc:creator>
  <cp:lastModifiedBy>Věra Halfarová</cp:lastModifiedBy>
  <dcterms:created xsi:type="dcterms:W3CDTF">2025-07-07T09:54:15Z</dcterms:created>
  <dcterms:modified xsi:type="dcterms:W3CDTF">2025-07-30T08:40:45Z</dcterms:modified>
</cp:coreProperties>
</file>