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ROZPOCTYPC\rozpočty\EM-2025-246_SNO - pav.C TECHNOLOGIE MRAŽENÍ\ROZPOČET\"/>
    </mc:Choice>
  </mc:AlternateContent>
  <bookViews>
    <workbookView xWindow="0" yWindow="0" windowWidth="0" windowHeight="0"/>
  </bookViews>
  <sheets>
    <sheet name="Rekapitulace stavby" sheetId="1" r:id="rId1"/>
    <sheet name="SO 01 - Technologie mraže..." sheetId="2" r:id="rId2"/>
    <sheet name="PS - Technologie mražení" sheetId="3" r:id="rId3"/>
    <sheet name="VN a ON - Vedlejší a osta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Technologie mraže...'!$C$97:$K$293</definedName>
    <definedName name="_xlnm.Print_Area" localSheetId="1">'SO 01 - Technologie mraže...'!$C$4:$J$39,'SO 01 - Technologie mraže...'!$C$45:$J$79,'SO 01 - Technologie mraže...'!$C$85:$K$293</definedName>
    <definedName name="_xlnm.Print_Titles" localSheetId="1">'SO 01 - Technologie mraže...'!$97:$97</definedName>
    <definedName name="_xlnm._FilterDatabase" localSheetId="2" hidden="1">'PS - Technologie mražení'!$C$80:$K$103</definedName>
    <definedName name="_xlnm.Print_Area" localSheetId="2">'PS - Technologie mražení'!$C$4:$J$39,'PS - Technologie mražení'!$C$45:$J$62,'PS - Technologie mražení'!$C$68:$K$103</definedName>
    <definedName name="_xlnm.Print_Titles" localSheetId="2">'PS - Technologie mražení'!$80:$80</definedName>
    <definedName name="_xlnm._FilterDatabase" localSheetId="3" hidden="1">'VN a ON - Vedlejší a osta...'!$C$80:$K$108</definedName>
    <definedName name="_xlnm.Print_Area" localSheetId="3">'VN a ON - Vedlejší a osta...'!$C$4:$J$39,'VN a ON - Vedlejší a osta...'!$C$45:$J$62,'VN a ON - Vedlejší a osta...'!$C$68:$K$108</definedName>
    <definedName name="_xlnm.Print_Titles" localSheetId="3">'VN a ON - Vedlejší a osta...'!$80:$80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8"/>
  <c r="BH108"/>
  <c r="BG108"/>
  <c r="BF108"/>
  <c r="T108"/>
  <c r="R108"/>
  <c r="P108"/>
  <c r="BI107"/>
  <c r="BH107"/>
  <c r="BG107"/>
  <c r="BF107"/>
  <c r="T107"/>
  <c r="R107"/>
  <c r="P107"/>
  <c r="BI102"/>
  <c r="BH102"/>
  <c r="BG102"/>
  <c r="BF102"/>
  <c r="T102"/>
  <c r="R102"/>
  <c r="P102"/>
  <c r="BI95"/>
  <c r="BH95"/>
  <c r="BG95"/>
  <c r="BF95"/>
  <c r="T95"/>
  <c r="R95"/>
  <c r="P95"/>
  <c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78"/>
  <c r="J17"/>
  <c r="J12"/>
  <c r="J52"/>
  <c r="E7"/>
  <c r="E48"/>
  <c i="3" r="R83"/>
  <c r="R82"/>
  <c r="R81"/>
  <c r="J37"/>
  <c r="J36"/>
  <c i="1" r="AY56"/>
  <c i="3" r="J35"/>
  <c i="1" r="AX56"/>
  <c i="3" r="BI101"/>
  <c r="BH101"/>
  <c r="BG101"/>
  <c r="BF101"/>
  <c r="T101"/>
  <c r="R101"/>
  <c r="P101"/>
  <c r="BI97"/>
  <c r="BH97"/>
  <c r="BG97"/>
  <c r="BF97"/>
  <c r="T97"/>
  <c r="R97"/>
  <c r="P97"/>
  <c r="BI89"/>
  <c r="BH89"/>
  <c r="BG89"/>
  <c r="BF89"/>
  <c r="T89"/>
  <c r="R89"/>
  <c r="P89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2" r="J37"/>
  <c r="J36"/>
  <c i="1" r="AY55"/>
  <c i="2" r="J35"/>
  <c i="1" r="AX55"/>
  <c i="2" r="BI288"/>
  <c r="BH288"/>
  <c r="BG288"/>
  <c r="BF288"/>
  <c r="T288"/>
  <c r="R288"/>
  <c r="P288"/>
  <c r="BI282"/>
  <c r="BH282"/>
  <c r="BG282"/>
  <c r="BF282"/>
  <c r="T282"/>
  <c r="R282"/>
  <c r="P282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5"/>
  <c r="BH255"/>
  <c r="BG255"/>
  <c r="BF255"/>
  <c r="T255"/>
  <c r="T247"/>
  <c r="R255"/>
  <c r="R247"/>
  <c r="P255"/>
  <c r="P247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5"/>
  <c r="BH235"/>
  <c r="BG235"/>
  <c r="BF235"/>
  <c r="T235"/>
  <c r="T234"/>
  <c r="R235"/>
  <c r="R234"/>
  <c r="P235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8"/>
  <c r="BH188"/>
  <c r="BG188"/>
  <c r="BF188"/>
  <c r="T188"/>
  <c r="T187"/>
  <c r="R188"/>
  <c r="R187"/>
  <c r="P188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T127"/>
  <c r="R128"/>
  <c r="R127"/>
  <c r="P128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J95"/>
  <c r="J94"/>
  <c r="F94"/>
  <c r="F92"/>
  <c r="E90"/>
  <c r="J55"/>
  <c r="J54"/>
  <c r="F54"/>
  <c r="F52"/>
  <c r="E50"/>
  <c r="J18"/>
  <c r="E18"/>
  <c r="F95"/>
  <c r="J17"/>
  <c r="J12"/>
  <c r="J92"/>
  <c r="E7"/>
  <c r="E88"/>
  <c i="1" r="L50"/>
  <c r="AM50"/>
  <c r="AM49"/>
  <c r="L49"/>
  <c r="AM47"/>
  <c r="L47"/>
  <c r="L45"/>
  <c r="L44"/>
  <c i="2" r="BK202"/>
  <c r="J215"/>
  <c r="BK232"/>
  <c i="3" r="J84"/>
  <c i="4" r="J85"/>
  <c r="BK83"/>
  <c i="3" r="J86"/>
  <c i="2" r="J188"/>
  <c r="BK182"/>
  <c r="J226"/>
  <c r="BK222"/>
  <c i="4" r="BK107"/>
  <c i="2" r="BK108"/>
  <c i="4" r="BK87"/>
  <c i="2" r="J202"/>
  <c r="BK215"/>
  <c r="BK151"/>
  <c r="BK128"/>
  <c r="J229"/>
  <c r="J235"/>
  <c r="BK160"/>
  <c r="BK138"/>
  <c r="BK244"/>
  <c r="BK174"/>
  <c r="J160"/>
  <c r="BK118"/>
  <c r="J138"/>
  <c r="BK267"/>
  <c r="BK145"/>
  <c r="J168"/>
  <c i="4" r="J84"/>
  <c r="J107"/>
  <c i="2" r="BK135"/>
  <c r="J101"/>
  <c r="J164"/>
  <c r="BK124"/>
  <c i="4" r="BK102"/>
  <c i="2" r="BK132"/>
  <c r="BK188"/>
  <c r="J261"/>
  <c i="4" r="J83"/>
  <c i="2" r="J267"/>
  <c r="BK212"/>
  <c r="J264"/>
  <c r="BK261"/>
  <c i="3" r="J89"/>
  <c i="2" r="J124"/>
  <c r="J248"/>
  <c i="4" r="BK108"/>
  <c i="2" r="BK270"/>
  <c r="J174"/>
  <c r="J128"/>
  <c r="J244"/>
  <c i="3" r="J101"/>
  <c i="2" r="J104"/>
  <c r="J111"/>
  <c r="BK185"/>
  <c r="BK255"/>
  <c r="J182"/>
  <c r="BK242"/>
  <c r="J270"/>
  <c i="3" r="BK84"/>
  <c i="4" r="J87"/>
  <c i="2" r="J282"/>
  <c i="3" r="BK101"/>
  <c i="2" r="BK282"/>
  <c r="BK178"/>
  <c r="J242"/>
  <c r="J118"/>
  <c r="J232"/>
  <c r="J276"/>
  <c r="BK248"/>
  <c r="J178"/>
  <c r="J148"/>
  <c r="BK148"/>
  <c r="BK114"/>
  <c r="J205"/>
  <c i="3" r="J97"/>
  <c i="2" r="J114"/>
  <c r="BK171"/>
  <c r="BK121"/>
  <c r="J151"/>
  <c r="BK168"/>
  <c r="BK229"/>
  <c r="BK180"/>
  <c i="4" r="J108"/>
  <c i="2" r="J185"/>
  <c r="J156"/>
  <c r="BK276"/>
  <c r="J121"/>
  <c r="BK235"/>
  <c r="BK192"/>
  <c r="BK273"/>
  <c r="J180"/>
  <c r="BK164"/>
  <c i="3" r="BK89"/>
  <c i="2" r="J145"/>
  <c r="J171"/>
  <c r="BK205"/>
  <c r="J273"/>
  <c i="3" r="BK97"/>
  <c i="4" r="BK84"/>
  <c i="2" r="BK226"/>
  <c r="J132"/>
  <c r="J288"/>
  <c r="BK111"/>
  <c r="J141"/>
  <c i="4" r="BK95"/>
  <c i="2" r="BK101"/>
  <c r="J108"/>
  <c r="BK288"/>
  <c i="4" r="BK85"/>
  <c i="2" r="BK104"/>
  <c r="BK156"/>
  <c r="J212"/>
  <c i="4" r="J102"/>
  <c i="3" r="BK86"/>
  <c i="2" r="J196"/>
  <c r="J255"/>
  <c r="J192"/>
  <c r="BK196"/>
  <c r="BK264"/>
  <c i="4" r="J95"/>
  <c i="2" r="J135"/>
  <c r="BK141"/>
  <c r="J219"/>
  <c r="J222"/>
  <c r="BK219"/>
  <c i="1" r="AS54"/>
  <c i="2" l="1" r="T131"/>
  <c r="P177"/>
  <c r="T195"/>
  <c r="R214"/>
  <c r="R260"/>
  <c r="R144"/>
  <c r="P221"/>
  <c r="R100"/>
  <c r="R131"/>
  <c r="R177"/>
  <c r="P195"/>
  <c r="P214"/>
  <c r="BK241"/>
  <c r="J241"/>
  <c r="J75"/>
  <c r="P260"/>
  <c r="BK131"/>
  <c r="J131"/>
  <c r="J63"/>
  <c r="BK177"/>
  <c r="J177"/>
  <c r="J66"/>
  <c r="BK195"/>
  <c r="J195"/>
  <c r="J70"/>
  <c r="BK214"/>
  <c r="J214"/>
  <c r="J72"/>
  <c r="BK260"/>
  <c r="J260"/>
  <c r="J77"/>
  <c r="T100"/>
  <c r="BK144"/>
  <c r="J144"/>
  <c r="J64"/>
  <c r="T204"/>
  <c r="R275"/>
  <c r="BK100"/>
  <c r="J100"/>
  <c r="J61"/>
  <c r="T155"/>
  <c r="P204"/>
  <c r="P275"/>
  <c i="3" r="T83"/>
  <c r="T82"/>
  <c r="T81"/>
  <c i="4" r="P82"/>
  <c i="2" r="T144"/>
  <c r="T221"/>
  <c i="4" r="T82"/>
  <c i="2" r="P144"/>
  <c r="BK204"/>
  <c r="J204"/>
  <c r="J71"/>
  <c i="4" r="BK86"/>
  <c r="J86"/>
  <c r="J61"/>
  <c i="2" r="P100"/>
  <c r="P131"/>
  <c r="T177"/>
  <c r="R195"/>
  <c r="T214"/>
  <c r="R241"/>
  <c r="BK275"/>
  <c r="J275"/>
  <c r="J78"/>
  <c i="4" r="P86"/>
  <c i="2" r="R155"/>
  <c r="R221"/>
  <c r="P241"/>
  <c r="T260"/>
  <c i="3" r="BK83"/>
  <c r="J83"/>
  <c r="J61"/>
  <c i="4" r="BK82"/>
  <c r="J82"/>
  <c r="J60"/>
  <c r="R82"/>
  <c i="2" r="BK155"/>
  <c r="J155"/>
  <c r="J65"/>
  <c r="R204"/>
  <c i="3" r="P83"/>
  <c r="P82"/>
  <c r="P81"/>
  <c i="1" r="AU56"/>
  <c i="4" r="R86"/>
  <c i="2" r="P155"/>
  <c r="BK221"/>
  <c r="J221"/>
  <c r="J73"/>
  <c r="T241"/>
  <c r="T275"/>
  <c i="4" r="T86"/>
  <c i="2" r="BK127"/>
  <c r="J127"/>
  <c r="J62"/>
  <c r="BK247"/>
  <c r="J247"/>
  <c r="J76"/>
  <c r="BK187"/>
  <c r="J187"/>
  <c r="J67"/>
  <c r="BK191"/>
  <c r="J191"/>
  <c r="J69"/>
  <c r="BK234"/>
  <c r="J234"/>
  <c r="J74"/>
  <c i="4" r="E71"/>
  <c i="3" r="BK82"/>
  <c r="J82"/>
  <c r="J60"/>
  <c i="4" r="F55"/>
  <c r="BE102"/>
  <c r="BE107"/>
  <c r="BE108"/>
  <c r="J75"/>
  <c r="BE95"/>
  <c r="BE85"/>
  <c r="BE83"/>
  <c r="BE84"/>
  <c r="BE87"/>
  <c i="3" r="J52"/>
  <c r="F55"/>
  <c r="BE86"/>
  <c r="BE97"/>
  <c i="2" r="BK99"/>
  <c r="BK190"/>
  <c r="J190"/>
  <c r="J68"/>
  <c i="3" r="E71"/>
  <c r="BE84"/>
  <c r="BE89"/>
  <c r="BE101"/>
  <c i="2" r="F55"/>
  <c r="BE108"/>
  <c r="BE128"/>
  <c r="J52"/>
  <c r="BE156"/>
  <c r="BE148"/>
  <c r="BE180"/>
  <c r="BE192"/>
  <c r="BE212"/>
  <c r="BE222"/>
  <c r="E48"/>
  <c r="BE141"/>
  <c r="BE205"/>
  <c r="BE215"/>
  <c r="BE244"/>
  <c r="BE248"/>
  <c r="BE114"/>
  <c r="BE121"/>
  <c r="BE151"/>
  <c r="BE168"/>
  <c r="BE174"/>
  <c r="BE132"/>
  <c r="BE145"/>
  <c r="BE185"/>
  <c r="BE118"/>
  <c r="BE124"/>
  <c r="BE111"/>
  <c r="BE135"/>
  <c r="BE188"/>
  <c r="BE219"/>
  <c r="BE226"/>
  <c r="BE235"/>
  <c r="BE264"/>
  <c r="BE270"/>
  <c r="BE276"/>
  <c r="BE138"/>
  <c r="BE160"/>
  <c r="BE171"/>
  <c r="BE242"/>
  <c r="BE255"/>
  <c r="BE288"/>
  <c r="BE101"/>
  <c r="BE164"/>
  <c r="BE196"/>
  <c r="BE229"/>
  <c r="BE232"/>
  <c r="BE261"/>
  <c r="BE267"/>
  <c r="BE273"/>
  <c r="BE282"/>
  <c r="BE104"/>
  <c r="BE178"/>
  <c r="BE182"/>
  <c r="BE202"/>
  <c i="4" r="F35"/>
  <c i="1" r="BB57"/>
  <c i="3" r="F36"/>
  <c i="1" r="BC56"/>
  <c i="2" r="J34"/>
  <c i="1" r="AW55"/>
  <c i="3" r="J34"/>
  <c i="1" r="AW56"/>
  <c i="4" r="J34"/>
  <c i="1" r="AW57"/>
  <c i="4" r="F37"/>
  <c i="1" r="BD57"/>
  <c i="4" r="F34"/>
  <c i="1" r="BA57"/>
  <c i="3" r="F37"/>
  <c i="1" r="BD56"/>
  <c i="2" r="F37"/>
  <c i="1" r="BD55"/>
  <c i="2" r="F36"/>
  <c i="1" r="BC55"/>
  <c i="2" r="F35"/>
  <c i="1" r="BB55"/>
  <c i="4" r="F36"/>
  <c i="1" r="BC57"/>
  <c i="3" r="F34"/>
  <c i="1" r="BA56"/>
  <c i="3" r="F35"/>
  <c i="1" r="BB56"/>
  <c i="2" r="F34"/>
  <c i="1" r="BA55"/>
  <c i="2" l="1" r="BK98"/>
  <c r="J98"/>
  <c r="J59"/>
  <c r="P99"/>
  <c r="T190"/>
  <c i="4" r="T81"/>
  <c i="2" r="P190"/>
  <c i="4" r="R81"/>
  <c r="P81"/>
  <c i="1" r="AU57"/>
  <c i="2" r="T99"/>
  <c r="T98"/>
  <c r="R99"/>
  <c r="R98"/>
  <c r="R190"/>
  <c i="4" r="BK81"/>
  <c r="J81"/>
  <c r="J59"/>
  <c i="3" r="BK81"/>
  <c r="J81"/>
  <c r="J59"/>
  <c i="2" r="J99"/>
  <c r="J60"/>
  <c i="3" r="J33"/>
  <c i="1" r="AV56"/>
  <c r="AT56"/>
  <c r="BA54"/>
  <c r="W30"/>
  <c i="2" r="J33"/>
  <c i="1" r="AV55"/>
  <c r="AT55"/>
  <c i="3" r="F33"/>
  <c i="1" r="AZ56"/>
  <c r="BD54"/>
  <c r="W33"/>
  <c i="4" r="F33"/>
  <c i="1" r="AZ57"/>
  <c i="2" r="J30"/>
  <c i="1" r="AG55"/>
  <c i="4" r="J33"/>
  <c i="1" r="AV57"/>
  <c r="AT57"/>
  <c i="2" r="F33"/>
  <c i="1" r="AZ55"/>
  <c r="BC54"/>
  <c r="W32"/>
  <c r="BB54"/>
  <c r="W31"/>
  <c i="2" l="1" r="P98"/>
  <c i="1" r="AU55"/>
  <c r="AN55"/>
  <c i="2" r="J39"/>
  <c i="4" r="J30"/>
  <c i="1" r="AG57"/>
  <c r="AZ54"/>
  <c r="AV54"/>
  <c r="AK29"/>
  <c r="AW54"/>
  <c r="AK30"/>
  <c i="3" r="J30"/>
  <c i="1" r="AG56"/>
  <c r="AN56"/>
  <c r="AY54"/>
  <c r="AU54"/>
  <c r="AX54"/>
  <c i="4" l="1" r="J39"/>
  <c i="3" r="J39"/>
  <c i="1" r="AN57"/>
  <c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<sst xmlns="http://schemas.openxmlformats.org/spreadsheetml/2006/main">
  <si>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</si>
  <si>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</si>
  <si>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</si>
  <si>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</si>
  <si>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</si>
  <si>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{612abd28-8162-4d37-8c61-952d6a7a1508}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</si>
  <si>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</si>
  <si>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</si>
  <si>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</si>
  <si>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</si>
  <si>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</si>
  <si>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</si>
  <si>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</si>
  <si>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</si>
  <si>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EM2025-246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</si>
  <si>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</si>
  <si>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</si>
  <si>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SNO pavilon C technologie mražení</t>
  </si>
  <si>
    <t>KSO:</t>
  </si>
  <si>
    <t/>
  </si>
  <si>
    <t>CC-CZ:</t>
  </si>
  <si>
    <t>Místo:</t>
  </si>
  <si>
    <t>Opava</t>
  </si>
  <si>
    <t>Datum:</t>
  </si>
  <si>
    <t>19. 8. 2025</t>
  </si>
  <si>
    <t>Zadavatel:</t>
  </si>
  <si>
    <t>IČ:</t>
  </si>
  <si>
    <t>Slezská nemocnice Opava</t>
  </si>
  <si>
    <t>DIČ:</t>
  </si>
  <si>
    <t>Účastník:</t>
  </si>
  <si>
    <t>Vyplň údaj</t>
  </si>
  <si>
    <t>Projektant:</t>
  </si>
  <si>
    <t>Ateliér EMMET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</si>
  <si>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</si>
  <si>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</si>
  <si>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</si>
  <si>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</si>
  <si>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</si>
  <si>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</si>
  <si>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</si>
  <si>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</si>
  <si>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</si>
  <si>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</si>
  <si>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</si>
  <si>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</si>
  <si>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</si>
  <si>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</si>
  <si>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</si>
  <si>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</si>
  <si>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</si>
  <si>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</si>
  <si>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</si>
  <si>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</si>
  <si>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</si>
  <si>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</si>
  <si>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</si>
  <si>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</si>
  <si>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</si>
  <si>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</si>
  <si>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</si>
  <si>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</si>
  <si>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</si>
  <si>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</si>
  <si>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</si>
  <si>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</si>
  <si>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</si>
  <si>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</si>
  <si>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</si>
  <si>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</si>
  <si>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</si>
  <si>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</si>
  <si>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</si>
  <si>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</si>
  <si>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</si>
  <si>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</si>
  <si>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</si>
  <si>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</si>
  <si>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Technologie mražení-stavební úpravy</t>
  </si>
  <si>
    <t>STA</t>
  </si>
  <si>
    <t>1</t>
  </si>
  <si>
    <t>{36ab8348-e15b-4ccc-bd26-8336076e1f0a}</t>
  </si>
  <si>
    <t>2</t>
  </si>
  <si>
    <t>PS</t>
  </si>
  <si>
    <t>Technologie mražení</t>
  </si>
  <si>
    <t>{cf81c7a8-96be-4158-bf57-c98279338cf8}</t>
  </si>
  <si>
    <t>VN a ON</t>
  </si>
  <si>
    <t>Vedlejší a ostatní náklady</t>
  </si>
  <si>
    <t>{2ff39170-b1ae-46b7-ae09-c0423855d578}</t>
  </si>
  <si>
    <t>KRYCÍ LIST SOUPISU PRACÍ</t>
  </si>
  <si>
    <t>Objekt:</t>
  </si>
  <si>
    <t>SO 01 - Technologie mražení-stavební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</si>
  <si>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</si>
  <si>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</si>
  <si>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</si>
  <si>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</si>
  <si>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</si>
  <si>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</si>
  <si>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</si>
  <si>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61 - Úprava povrchů vnitřních</t>
  </si>
  <si>
    <t xml:space="preserve">    91 - Doplňující konstrukce a práce pozemních komunikací, letišť a ploch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</si>
  <si>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</si>
  <si>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</si>
  <si>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</si>
  <si>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</si>
  <si>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</si>
  <si>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</si>
  <si>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</si>
  <si>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</si>
  <si>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</si>
  <si>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</si>
  <si>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</si>
  <si>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</si>
  <si>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</si>
  <si>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</si>
  <si>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</si>
  <si>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</si>
  <si>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</si>
  <si>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</si>
  <si>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</si>
  <si>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</si>
  <si>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</si>
  <si>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</si>
  <si>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</si>
  <si>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</si>
  <si>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</si>
  <si>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</si>
  <si>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</si>
  <si>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</si>
  <si>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</si>
  <si>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</si>
  <si>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</si>
  <si>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</si>
  <si>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</si>
  <si>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</si>
  <si>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</si>
  <si>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CS ÚRS 2025 02</t>
  </si>
  <si>
    <t>4</t>
  </si>
  <si>
    <t>2070435249</t>
  </si>
  <si>
    <t>Online PSC</t>
  </si>
  <si>
    <t>https://podminky.urs.cz/item/CS_URS_2025_02/113202111</t>
  </si>
  <si>
    <t>VV</t>
  </si>
  <si>
    <t>"viz. půdorys 1.NP" 4,9+1,0</t>
  </si>
  <si>
    <t>122211101</t>
  </si>
  <si>
    <t>Odkopávky a prokopávky ručně zapažené i nezapažené v hornině třídy těžitelnosti I skupiny 3</t>
  </si>
  <si>
    <t>m3</t>
  </si>
  <si>
    <t>-1326874478</t>
  </si>
  <si>
    <t>https://podminky.urs.cz/item/CS_URS_2025_02/122211101</t>
  </si>
  <si>
    <t xml:space="preserve">"viz. půdorys 1.NP" </t>
  </si>
  <si>
    <t>4,9*1,0*0,2+(1,0+4,9)*0,3*0,3</t>
  </si>
  <si>
    <t>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</si>
  <si>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</si>
  <si>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</si>
  <si>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-493037622</t>
  </si>
  <si>
    <t>https://podminky.urs.cz/item/CS_URS_2025_02/162351103</t>
  </si>
  <si>
    <t xml:space="preserve">"odvoz přebytečné zeminy v areálu  nemocnice" 1,511-0,266</t>
  </si>
  <si>
    <t>171251201</t>
  </si>
  <si>
    <t>Uložení sypaniny na skládky nebo meziskládky bez hutnění s upravením uložené sypaniny do předepsaného tvaru</t>
  </si>
  <si>
    <t>-1762366477</t>
  </si>
  <si>
    <t>https://podminky.urs.cz/item/CS_URS_2025_02/171251201</t>
  </si>
  <si>
    <t>"odvoz přebytečné zeminy" 1,511-0,266</t>
  </si>
  <si>
    <t>5</t>
  </si>
  <si>
    <t>174111101</t>
  </si>
  <si>
    <t>Zásyp sypaninou z jakékoliv horniny ručně s uložením výkopku ve vrstvách se zhutněním jam, šachet, rýh nebo kolem objektů v těchto vykopávkách</t>
  </si>
  <si>
    <t>200578862</t>
  </si>
  <si>
    <t>https://podminky.urs.cz/item/CS_URS_2025_02/174111101</t>
  </si>
  <si>
    <t>(1,0+4,9)*0,3*0,15</t>
  </si>
  <si>
    <t>6</t>
  </si>
  <si>
    <t>181411131</t>
  </si>
  <si>
    <t>Založení trávníku na půdě předem připravené plochy do 1000 m2 výsevem včetně utažení parkového v rovině nebo na svahu do 1:5</t>
  </si>
  <si>
    <t>m2</t>
  </si>
  <si>
    <t>-787839969</t>
  </si>
  <si>
    <t>https://podminky.urs.cz/item/CS_URS_2025_02/181411131</t>
  </si>
  <si>
    <t>"viz. půdorys 1.NP" (4,9+1,0+0,5)*0,5</t>
  </si>
  <si>
    <t>7</t>
  </si>
  <si>
    <t>M</t>
  </si>
  <si>
    <t>00572410</t>
  </si>
  <si>
    <t>osivo směs travní parková</t>
  </si>
  <si>
    <t>kg</t>
  </si>
  <si>
    <t>8</t>
  </si>
  <si>
    <t>-135188460</t>
  </si>
  <si>
    <t>"viz. montáž + ztratné" 3,2</t>
  </si>
  <si>
    <t>3,2*0,02 'Přepočtené koeficientem množství</t>
  </si>
  <si>
    <t>185803111</t>
  </si>
  <si>
    <t>Ošetření trávníku jednorázové v rovině nebo na svahu do 1:5</t>
  </si>
  <si>
    <t>-1166395263</t>
  </si>
  <si>
    <t>https://podminky.urs.cz/item/CS_URS_2025_02/185803111</t>
  </si>
  <si>
    <t>Komunikace pozemní</t>
  </si>
  <si>
    <t>9</t>
  </si>
  <si>
    <t>571908111</t>
  </si>
  <si>
    <t>Kryt vymývaným dekoračním kamenivem (kačírkem) tl. 200 mm</t>
  </si>
  <si>
    <t>1079885216</t>
  </si>
  <si>
    <t>https://podminky.urs.cz/item/CS_URS_2025_02/571908111</t>
  </si>
  <si>
    <t>"viz. půdorys 1.NP" 4,9*1,0</t>
  </si>
  <si>
    <t>61</t>
  </si>
  <si>
    <t>Úprava povrchů vnitřních</t>
  </si>
  <si>
    <t>10</t>
  </si>
  <si>
    <t>611131121</t>
  </si>
  <si>
    <t>Podkladní a spojovací vrstva vnitřních omítaných ploch penetrace disperzní nanášená ručně stropů</t>
  </si>
  <si>
    <t>1828100054</t>
  </si>
  <si>
    <t>https://podminky.urs.cz/item/CS_URS_2025_02/611131121</t>
  </si>
  <si>
    <t>"úprava povrchu po vybourání příček" (4,5+1,45*2)*0,2</t>
  </si>
  <si>
    <t>11</t>
  </si>
  <si>
    <t>611321121</t>
  </si>
  <si>
    <t>Omítka vápenocementová vnitřních ploch nanášená ručně jednovrstvá, tloušťky do 10 mm hladká vodorovných konstrukcí stropů rovných</t>
  </si>
  <si>
    <t>1274271042</t>
  </si>
  <si>
    <t>https://podminky.urs.cz/item/CS_URS_2025_02/611321121</t>
  </si>
  <si>
    <t>612131121</t>
  </si>
  <si>
    <t>Podkladní a spojovací vrstva vnitřních omítaných ploch penetrace disperzní nanášená ručně stěn</t>
  </si>
  <si>
    <t>-1477994747</t>
  </si>
  <si>
    <t>https://podminky.urs.cz/item/CS_URS_2025_02/612131121</t>
  </si>
  <si>
    <t>"úprava povrchu po vybourání příček" (3,5*5)*0,2</t>
  </si>
  <si>
    <t>13</t>
  </si>
  <si>
    <t>612321121</t>
  </si>
  <si>
    <t>Omítka vápenocementová vnitřních ploch nanášená ručně jednovrstvá, tloušťky do 10 mm hladká svislých konstrukcí stěn</t>
  </si>
  <si>
    <t>-290894198</t>
  </si>
  <si>
    <t>https://podminky.urs.cz/item/CS_URS_2025_02/612321121</t>
  </si>
  <si>
    <t>91</t>
  </si>
  <si>
    <t>Doplňující konstrukce a práce pozemních komunikací, letišť a ploch</t>
  </si>
  <si>
    <t>14</t>
  </si>
  <si>
    <t>916331112</t>
  </si>
  <si>
    <t>Osazení zahradního obrubníku betonového s ložem tl. od 50 do 100 mm z betonu prostého tř. C 12/15 s boční opěrou z betonu prostého tř. C 12/15</t>
  </si>
  <si>
    <t>836983488</t>
  </si>
  <si>
    <t>https://podminky.urs.cz/item/CS_URS_2025_02/916331112</t>
  </si>
  <si>
    <t xml:space="preserve">"viz. půdorys 1.NP"  4,95+1,0</t>
  </si>
  <si>
    <t>15</t>
  </si>
  <si>
    <t>59217001</t>
  </si>
  <si>
    <t>obrubník zahradní betonový 1000x50x250mm</t>
  </si>
  <si>
    <t>-263741098</t>
  </si>
  <si>
    <t>"viz. montáž + ztratné" 5,95</t>
  </si>
  <si>
    <t>5,95*1,05 'Přepočtené koeficientem množství</t>
  </si>
  <si>
    <t>16</t>
  </si>
  <si>
    <t>919726122</t>
  </si>
  <si>
    <t>Geotextilie netkaná pro ochranu, separaci nebo filtraci měrná hmotnost přes 200 do 300 g/m2</t>
  </si>
  <si>
    <t>866872332</t>
  </si>
  <si>
    <t>https://podminky.urs.cz/item/CS_URS_2025_02/919726122</t>
  </si>
  <si>
    <t>4,9*1,05 'Přepočtené koeficientem množství</t>
  </si>
  <si>
    <t>96</t>
  </si>
  <si>
    <t>Bourání konstrukcí</t>
  </si>
  <si>
    <t>17</t>
  </si>
  <si>
    <t>962031013</t>
  </si>
  <si>
    <t>Bourání příček nebo přizdívek z cihel děrovaných, tl. přes 100 do 150 mm</t>
  </si>
  <si>
    <t>-94734787</t>
  </si>
  <si>
    <t>https://podminky.urs.cz/item/CS_URS_2025_02/962031013</t>
  </si>
  <si>
    <t xml:space="preserve">"viz. půdorys bouracích prací" </t>
  </si>
  <si>
    <t>"vybourání stávajících příček" (4,5+1,45+1,22)*3,5-0,9*1,97*3</t>
  </si>
  <si>
    <t>18</t>
  </si>
  <si>
    <t>965043341</t>
  </si>
  <si>
    <t>Bourání mazanin betonových s potěrem nebo teracem tl. do 100 mm, plochy přes 4 m2</t>
  </si>
  <si>
    <t>-535591908</t>
  </si>
  <si>
    <t>https://podminky.urs.cz/item/CS_URS_2025_02/965043341</t>
  </si>
  <si>
    <t>"viz. půdorys bouracích prací" 26,2*(0,004+0,058)</t>
  </si>
  <si>
    <t>Součet</t>
  </si>
  <si>
    <t>19</t>
  </si>
  <si>
    <t>965049111</t>
  </si>
  <si>
    <t>Bourání mazanin Příplatek k cenám za bourání mazanin betonových se svařovanou sítí, tl. do 100 mm</t>
  </si>
  <si>
    <t>982271182</t>
  </si>
  <si>
    <t>https://podminky.urs.cz/item/CS_URS_2025_02/965049111</t>
  </si>
  <si>
    <t>20</t>
  </si>
  <si>
    <t>968072455</t>
  </si>
  <si>
    <t>Vybourání kovových rámů oken s křídly, dveřních zárubní, vrat, stěn, ostění nebo obkladů dveřních zárubní, plochy do 2 m2</t>
  </si>
  <si>
    <t>969030787</t>
  </si>
  <si>
    <t>https://podminky.urs.cz/item/CS_URS_2025_02/968072455</t>
  </si>
  <si>
    <t>" viz. půdorys bouracích prací" 3*0,9*1,97</t>
  </si>
  <si>
    <t>965046111</t>
  </si>
  <si>
    <t>Broušení stávajících betonových podlah úběr do 3 mm</t>
  </si>
  <si>
    <t>1954087009</t>
  </si>
  <si>
    <t>https://podminky.urs.cz/item/CS_URS_2025_02/965046111</t>
  </si>
  <si>
    <t>"viz. půdorys 1.NP" 26,2</t>
  </si>
  <si>
    <t>22</t>
  </si>
  <si>
    <t>965046119</t>
  </si>
  <si>
    <t>Broušení stávajících betonových podlah Příplatek k ceně za každý další 1 mm úběru</t>
  </si>
  <si>
    <t>-827641198</t>
  </si>
  <si>
    <t>https://podminky.urs.cz/item/CS_URS_2025_02/965046119</t>
  </si>
  <si>
    <t>"viz. půdorys 1.NP" 26,2*2</t>
  </si>
  <si>
    <t>997</t>
  </si>
  <si>
    <t>Doprava suti a vybouraných hmot</t>
  </si>
  <si>
    <t>23</t>
  </si>
  <si>
    <t>997013211</t>
  </si>
  <si>
    <t>Vnitrostaveništní doprava suti a vybouraných hmot vodorovně do 50 m s naložením ručně pro budovy a haly výšky do 6 m</t>
  </si>
  <si>
    <t>t</t>
  </si>
  <si>
    <t>-624220248</t>
  </si>
  <si>
    <t>https://podminky.urs.cz/item/CS_URS_2025_02/997013211</t>
  </si>
  <si>
    <t>24</t>
  </si>
  <si>
    <t>997013501</t>
  </si>
  <si>
    <t>Odvoz suti a vybouraných hmot na skládku nebo meziskládku se složením, na vzdálenost do 1 km</t>
  </si>
  <si>
    <t>1067020674</t>
  </si>
  <si>
    <t>https://podminky.urs.cz/item/CS_URS_2025_02/997013501</t>
  </si>
  <si>
    <t>25</t>
  </si>
  <si>
    <t>997013509</t>
  </si>
  <si>
    <t>Odvoz suti a vybouraných hmot na skládku nebo meziskládku se složením, na vzdálenost Příplatek k ceně za každý další započatý 1 km přes 1 km</t>
  </si>
  <si>
    <t>1041671702</t>
  </si>
  <si>
    <t>https://podminky.urs.cz/item/CS_URS_2025_02/997013509</t>
  </si>
  <si>
    <t>"odvoz do 15 km" 14*10,294</t>
  </si>
  <si>
    <t>26</t>
  </si>
  <si>
    <t>997013871</t>
  </si>
  <si>
    <t>Poplatek za uložení stavebního odpadu na recyklační skládce (skládkovné) směsného stavebního a demoličního zatříděného do Katalogu odpadů pod kódem 17 09 04</t>
  </si>
  <si>
    <t>2069759540</t>
  </si>
  <si>
    <t>https://podminky.urs.cz/item/CS_URS_2025_02/997013871</t>
  </si>
  <si>
    <t>998</t>
  </si>
  <si>
    <t>Přesun hmot</t>
  </si>
  <si>
    <t>27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</si>
  <si>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</si>
  <si>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</si>
  <si>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-261125189</t>
  </si>
  <si>
    <t>https://podminky.urs.cz/item/CS_URS_2025_02/998018001</t>
  </si>
  <si>
    <t>PSV</t>
  </si>
  <si>
    <t>Práce a dodávky PSV</t>
  </si>
  <si>
    <t>713</t>
  </si>
  <si>
    <t>Izolace tepelné</t>
  </si>
  <si>
    <t>28</t>
  </si>
  <si>
    <t>713120RP2</t>
  </si>
  <si>
    <t>Odstranění tepelné izolace podlah volně kladené folie, geotextilie suchých tl do 100 mm</t>
  </si>
  <si>
    <t>VLASTNÍ</t>
  </si>
  <si>
    <t>-425516252</t>
  </si>
  <si>
    <t>"geotextilie, ochraná folie" 26,2*2*1,05</t>
  </si>
  <si>
    <t>721</t>
  </si>
  <si>
    <t>Zdravotechnika - vnitřní kanalizace</t>
  </si>
  <si>
    <t>29</t>
  </si>
  <si>
    <t>721173RP5</t>
  </si>
  <si>
    <t>Dodávka a montáž potrubí a armatur pro napojení nového výparníku mrazícího boxu na stávající vedení kanalizace</t>
  </si>
  <si>
    <t>soubor</t>
  </si>
  <si>
    <t>-937404328</t>
  </si>
  <si>
    <t>" předpokládaný rozsah prací" 2</t>
  </si>
  <si>
    <t>" vysekání rýhy ve stěně pro nové vedení kanalizace cca " 3,5 m</t>
  </si>
  <si>
    <t xml:space="preserve">" provedení potrubí kanalizace pro novou technologii včetně napojení na stávající vedení kanalizace" </t>
  </si>
  <si>
    <t>" včetně armatur a pod. délka potrubí 12,7+9,3 m"</t>
  </si>
  <si>
    <t xml:space="preserve">"zához a úprava stěn, omítky po provedené kanalizaci do původního stavu" </t>
  </si>
  <si>
    <t>30</t>
  </si>
  <si>
    <t>998721311</t>
  </si>
  <si>
    <t>Přesun hmot pro vnitřní kanalizaci stanovený procentní sazbou (%) z ceny vodorovná dopravní vzdálenost do 50 m ruční (bez užití mechanizace) v objektech výšky do 6 m</t>
  </si>
  <si>
    <t>%</t>
  </si>
  <si>
    <t>-852898141</t>
  </si>
  <si>
    <t>https://podminky.urs.cz/item/CS_URS_2025_02/998721311</t>
  </si>
  <si>
    <t>722</t>
  </si>
  <si>
    <t>Zdravotechnika - vnitřní vodovod</t>
  </si>
  <si>
    <t>31</t>
  </si>
  <si>
    <t>722173112</t>
  </si>
  <si>
    <t>Dodávka a montáž potrubí a armatur pro napojení nového výparníku mrazícího boxu na stávající vedení vodovodu</t>
  </si>
  <si>
    <t>-446710411</t>
  </si>
  <si>
    <t>https://podminky.urs.cz/item/CS_URS_2025_02/722173112</t>
  </si>
  <si>
    <t>" včetně armatur a pod. 12,7+9,3 m"</t>
  </si>
  <si>
    <t>32</t>
  </si>
  <si>
    <t>998722311</t>
  </si>
  <si>
    <t>Přesun hmot pro vnitřní vodovod stanovený procentní sazbou (%) z ceny vodorovná dopravní vzdálenost do 50 m ruční (bez užití mechanizace) v objektech výšky do 6 m</t>
  </si>
  <si>
    <t>-2086131837</t>
  </si>
  <si>
    <t>https://podminky.urs.cz/item/CS_URS_2025_02/998722311</t>
  </si>
  <si>
    <t>741</t>
  </si>
  <si>
    <t>Elektroinstalace - silnoproud</t>
  </si>
  <si>
    <t>33</t>
  </si>
  <si>
    <t>741110RP7</t>
  </si>
  <si>
    <t>Úprava silnoproudé elektroinstalace pro potřeby instalace nových mrazících boxů ( konpletní ddávka včetně montáže dle instrukcí dodavatele technologi a investora)</t>
  </si>
  <si>
    <t>-808593093</t>
  </si>
  <si>
    <t>"předpokládaný rozsah prací" 1</t>
  </si>
  <si>
    <t xml:space="preserve">"vysekání rýh, instalace EL silnoproud, zához rýh, úprava stěny, stropu" </t>
  </si>
  <si>
    <t xml:space="preserve">"úprava rozvaděče a stávající instalace, nová instalace" </t>
  </si>
  <si>
    <t>34</t>
  </si>
  <si>
    <t>998741311</t>
  </si>
  <si>
    <t>Přesun hmot pro silnoproud stanovený procentní sazbou (%) z ceny vodorovná dopravní vzdálenost do 50 m ruční (bez užití mechanizace) v objektech výšky do 6 m</t>
  </si>
  <si>
    <t>2016914968</t>
  </si>
  <si>
    <t>https://podminky.urs.cz/item/CS_URS_2025_02/998741311</t>
  </si>
  <si>
    <t>751</t>
  </si>
  <si>
    <t>Vzduchotechnika</t>
  </si>
  <si>
    <t>35</t>
  </si>
  <si>
    <t>751398054</t>
  </si>
  <si>
    <t>Montáž ostatních zařízení protidešťové žaluzie nebo žaluziové klapky na čtyřhranné potrubí, průřezu přes 0,450 do 0,600 m2</t>
  </si>
  <si>
    <t>kus</t>
  </si>
  <si>
    <t>-818663999</t>
  </si>
  <si>
    <t>https://podminky.urs.cz/item/CS_URS_2025_02/751398054</t>
  </si>
  <si>
    <t>"viz. půdorys 1.NP "</t>
  </si>
  <si>
    <t>"nové uptava pro potřeby instalace nových mrazících boxů" 1</t>
  </si>
  <si>
    <t>36</t>
  </si>
  <si>
    <t>42972RP9</t>
  </si>
  <si>
    <t xml:space="preserve">žaluzie stěnová  protidešťová s  lamelami, nerezové 800/600 mm síťka proti hmyzu, rám (systémové řešení dle  potřeb mrazících boxů)</t>
  </si>
  <si>
    <t>-174682079</t>
  </si>
  <si>
    <t xml:space="preserve">"včetně příslušnství" </t>
  </si>
  <si>
    <t>"viz. montáž " 1</t>
  </si>
  <si>
    <t>37</t>
  </si>
  <si>
    <t>751398854</t>
  </si>
  <si>
    <t>Demontáž ostatních zařízení protidešťové žaluzie nebo žaluziové klapky z čtyřhranného potrubí, průřezu přes 0,450 do 0,600 m2</t>
  </si>
  <si>
    <t>-520837439</t>
  </si>
  <si>
    <t>https://podminky.urs.cz/item/CS_URS_2025_02/751398854</t>
  </si>
  <si>
    <t>"viz. půdorys bouracích prací" 1</t>
  </si>
  <si>
    <t>38</t>
  </si>
  <si>
    <t>998751311</t>
  </si>
  <si>
    <t>Přesun hmot pro vzduchotechniku stanovený procentní sazbou (%) z ceny vodorovná dopravní vzdálenost do 50 m ruční (bez užití mechanizace) v objektech výšky do 12 m</t>
  </si>
  <si>
    <t>67318348</t>
  </si>
  <si>
    <t>https://podminky.urs.cz/item/CS_URS_2025_02/998751311</t>
  </si>
  <si>
    <t>763</t>
  </si>
  <si>
    <t>Konstrukce suché výstavby</t>
  </si>
  <si>
    <t>39</t>
  </si>
  <si>
    <t>763135811</t>
  </si>
  <si>
    <t>Demontáž podhledu sádrokartonového kazetového zavěšeného na roštu viditelném</t>
  </si>
  <si>
    <t>842260412</t>
  </si>
  <si>
    <t>https://podminky.urs.cz/item/CS_URS_2025_02/763135811</t>
  </si>
  <si>
    <t>"1.23" 3,65</t>
  </si>
  <si>
    <t>"1.24" 3,4</t>
  </si>
  <si>
    <t>766</t>
  </si>
  <si>
    <t>Konstrukce truhlářské</t>
  </si>
  <si>
    <t>40</t>
  </si>
  <si>
    <t>766663RP11</t>
  </si>
  <si>
    <t>Ochrana a uskladnění dveřních křídel pro další použití</t>
  </si>
  <si>
    <t>37743370</t>
  </si>
  <si>
    <t>"ochrana geotextilií, foliíí" 3</t>
  </si>
  <si>
    <t>41</t>
  </si>
  <si>
    <t>766691914</t>
  </si>
  <si>
    <t>Ostatní práce vyvěšení nebo zavěšení křídel dřevěných dveřních, plochy do 2 m2</t>
  </si>
  <si>
    <t>583673682</t>
  </si>
  <si>
    <t>https://podminky.urs.cz/item/CS_URS_2025_02/766691914</t>
  </si>
  <si>
    <t>"dveře budou vyvěšeny pro další použití" 3</t>
  </si>
  <si>
    <t>771</t>
  </si>
  <si>
    <t>Podlahy z dlaždic</t>
  </si>
  <si>
    <t>42</t>
  </si>
  <si>
    <t>771473810</t>
  </si>
  <si>
    <t>Demontáž soklíků z dlaždic keramických lepených rovných</t>
  </si>
  <si>
    <t>-821599187</t>
  </si>
  <si>
    <t>https://podminky.urs.cz/item/CS_URS_2025_02/771473810</t>
  </si>
  <si>
    <t>"viz. půdorys bouracích prací"</t>
  </si>
  <si>
    <t>"m.č. 1.23 a 1.24"</t>
  </si>
  <si>
    <t>2,35*2+1,45*2-0,9*3-1,45</t>
  </si>
  <si>
    <t>2,35*2+1,45*2-0,9*2</t>
  </si>
  <si>
    <t>43</t>
  </si>
  <si>
    <t>771573810</t>
  </si>
  <si>
    <t>Demontáž podlah z dlaždic keramických lepených</t>
  </si>
  <si>
    <t>398937651</t>
  </si>
  <si>
    <t>https://podminky.urs.cz/item/CS_URS_2025_02/771573810</t>
  </si>
  <si>
    <t>"m.č.1.23 a 1.24" 3,65+3,4</t>
  </si>
  <si>
    <t>776</t>
  </si>
  <si>
    <t>Podlahy povlakové</t>
  </si>
  <si>
    <t>44</t>
  </si>
  <si>
    <t>776111311</t>
  </si>
  <si>
    <t>Příprava podkladu povlakových podlah a stěn vysátí podlah</t>
  </si>
  <si>
    <t>-617121765</t>
  </si>
  <si>
    <t>https://podminky.urs.cz/item/CS_URS_2025_02/776111311</t>
  </si>
  <si>
    <t>"viz. půdorys 1.NP " 26,2</t>
  </si>
  <si>
    <t>45</t>
  </si>
  <si>
    <t>776141122</t>
  </si>
  <si>
    <t>Příprava podkladu povlakových podlah a stěn vyrovnání samonivelační stěrkou podlah pevnosti 30 MPa, tloušťky přes 3 do 5 mm</t>
  </si>
  <si>
    <t>2038763991</t>
  </si>
  <si>
    <t>https://podminky.urs.cz/item/CS_URS_2025_02/776141122</t>
  </si>
  <si>
    <t>46</t>
  </si>
  <si>
    <t>776201811</t>
  </si>
  <si>
    <t>Demontáž povlakových podlahovin lepených ručně bez podložky</t>
  </si>
  <si>
    <t>-2034689100</t>
  </si>
  <si>
    <t>https://podminky.urs.cz/item/CS_URS_2025_02/776201811</t>
  </si>
  <si>
    <t>"viz. půdorys 1.NP" 4,5*4,1</t>
  </si>
  <si>
    <t>47</t>
  </si>
  <si>
    <t>776410811</t>
  </si>
  <si>
    <t>Demontáž soklíků nebo lišt pryžových nebo plastových</t>
  </si>
  <si>
    <t>1080818525</t>
  </si>
  <si>
    <t>https://podminky.urs.cz/item/CS_URS_2025_02/776410811</t>
  </si>
  <si>
    <t>"viz. půdorys 1.NP" 4,5*2+4,1*2-0,9</t>
  </si>
  <si>
    <t>48</t>
  </si>
  <si>
    <t>998776311</t>
  </si>
  <si>
    <t>Přesun hmot pro podlahy povlakové stanovený procentní sazbou (%) z ceny vodorovná dopravní vzdálenost do 50 m ruční (bez užití mechanizace) v objektech výšky do 6 m</t>
  </si>
  <si>
    <t>-765885587</t>
  </si>
  <si>
    <t>https://podminky.urs.cz/item/CS_URS_2025_02/998776311</t>
  </si>
  <si>
    <t>783</t>
  </si>
  <si>
    <t>Dokončovací práce - nátěry</t>
  </si>
  <si>
    <t>49</t>
  </si>
  <si>
    <t>783801201</t>
  </si>
  <si>
    <t>Příprava podkladu omítek před provedením nátěru obroušení</t>
  </si>
  <si>
    <t>-1089769700</t>
  </si>
  <si>
    <t>https://podminky.urs.cz/item/CS_URS_2025_02/783801201</t>
  </si>
  <si>
    <t xml:space="preserve">"viz. výkres půdorysu + řez" </t>
  </si>
  <si>
    <t>26,7</t>
  </si>
  <si>
    <t>22,26*3,442-0,8*0,6*3-1,45*2,8+(0,8+2,4*2)*0,5+(1,45+2,8*2)*0,5</t>
  </si>
  <si>
    <t>50</t>
  </si>
  <si>
    <t>783801401</t>
  </si>
  <si>
    <t>Příprava podkladu omítek před provedením nátěru ometení</t>
  </si>
  <si>
    <t>-1255243296</t>
  </si>
  <si>
    <t>https://podminky.urs.cz/item/CS_URS_2025_02/783801401</t>
  </si>
  <si>
    <t>51</t>
  </si>
  <si>
    <t>783813131</t>
  </si>
  <si>
    <t>Penetrační nátěr omítek hladkých omítek hladkých, zrnitých tenkovrstvých nebo štukových stupně členitosti 1 a 2 syntetický</t>
  </si>
  <si>
    <t>240710751</t>
  </si>
  <si>
    <t>https://podminky.urs.cz/item/CS_URS_2025_02/783813131</t>
  </si>
  <si>
    <t>26,2</t>
  </si>
  <si>
    <t>PS - Technologie mražení</t>
  </si>
  <si>
    <t xml:space="preserve">    799 - Samostatné rozpočty prací PSV</t>
  </si>
  <si>
    <t>799</t>
  </si>
  <si>
    <t>Samostatné rozpočty prací PSV</t>
  </si>
  <si>
    <t>799-06</t>
  </si>
  <si>
    <t>Technologická vestavba - demontáž a likvidace stávajícího vybavení</t>
  </si>
  <si>
    <t>kompl</t>
  </si>
  <si>
    <t>dle specialistů</t>
  </si>
  <si>
    <t>-1604075738</t>
  </si>
  <si>
    <t>"viz dokumentace technologie, dle samostatného rozpočtu technologa" 1</t>
  </si>
  <si>
    <t>799-07</t>
  </si>
  <si>
    <t>Dodání a montáž technologie</t>
  </si>
  <si>
    <t>1675340629</t>
  </si>
  <si>
    <t>"viz dokumentace technologie, dle samostatného rozpočtu technologa"</t>
  </si>
  <si>
    <t>"Dodání a montáž technologie" 1</t>
  </si>
  <si>
    <t>799-08</t>
  </si>
  <si>
    <t>Zapůjčení mrazícího boxu</t>
  </si>
  <si>
    <t>-453769234</t>
  </si>
  <si>
    <t>"cena včetně" 1</t>
  </si>
  <si>
    <t xml:space="preserve">"Dovoz, dopravné </t>
  </si>
  <si>
    <t>"Montáž na místo vč. zajištění přístupu a příjezdu</t>
  </si>
  <si>
    <t>"Validace</t>
  </si>
  <si>
    <t>"Pronájem</t>
  </si>
  <si>
    <t>"Demontáž</t>
  </si>
  <si>
    <t>"Odvoz, dopravné</t>
  </si>
  <si>
    <t>799-10</t>
  </si>
  <si>
    <t>TK+THP+BTK kontrola zařízení pro skladování termolabilního materiálu + teplotní homogenita prosto, dle zadání zákazníka</t>
  </si>
  <si>
    <t>-1288034835</t>
  </si>
  <si>
    <t>"viz. dokumentace technologie, dle samostatného rozpočtu technologa"</t>
  </si>
  <si>
    <t>"TK+THP:BTK kontrola zařízení pro skladování termolabilního materiálu + teplotní homogenita"</t>
  </si>
  <si>
    <t>"prosto, dle zadání zákazníka" 1</t>
  </si>
  <si>
    <t>799-11</t>
  </si>
  <si>
    <t>Dodávka a montáž vyrovnávací rampy pro potřeby instalace mrazícího boxu (včetně doplňkových prací)</t>
  </si>
  <si>
    <t>238331540</t>
  </si>
  <si>
    <t xml:space="preserve">"specifikace rampy bude upřesněna dle požadavků investora a skutečného stavu na stavbě"  1</t>
  </si>
  <si>
    <t>VN a ON - Vedlejší a ostatní náklady</t>
  </si>
  <si>
    <t>OST - Ostatní náklady</t>
  </si>
  <si>
    <t>VRN - Vedlejší rozpočtové náklady</t>
  </si>
  <si>
    <t>OST</t>
  </si>
  <si>
    <t>Ostatní náklady</t>
  </si>
  <si>
    <t>R-007</t>
  </si>
  <si>
    <t>Zajištění dokumentace skutečného provedení staveb, veškeré doklady požadované investorem a TDS</t>
  </si>
  <si>
    <t>1580878621</t>
  </si>
  <si>
    <t>R-012</t>
  </si>
  <si>
    <t>Zhotovitel zajistí fotodokumentaci původního a nového stavu, fotodokumentaci průběhu a realizace stavby</t>
  </si>
  <si>
    <t>631858398</t>
  </si>
  <si>
    <t>R-015</t>
  </si>
  <si>
    <t>Celková revize elektroinstalace včetně dokladů a protokolů dle požadavku investora a TDS</t>
  </si>
  <si>
    <t>kompl.</t>
  </si>
  <si>
    <t>-1245269632</t>
  </si>
  <si>
    <t>VRN</t>
  </si>
  <si>
    <t>Vedlejší rozpočtové náklady</t>
  </si>
  <si>
    <t>023002000</t>
  </si>
  <si>
    <t xml:space="preserve">Příprava staveniště, odstranění materiálů a konstrukcí </t>
  </si>
  <si>
    <t>hod</t>
  </si>
  <si>
    <t>1024</t>
  </si>
  <si>
    <t>-1355281857</t>
  </si>
  <si>
    <t xml:space="preserve">"příprava staveniště pro provádění stavebních prací" </t>
  </si>
  <si>
    <t xml:space="preserve">"vyklizení mobilních předmětů " </t>
  </si>
  <si>
    <t>"demontáž pevně uchcených předmětů"</t>
  </si>
  <si>
    <t xml:space="preserve">"zhotovitel vyhodnotí  na základě pokynů investora a prohlídky staveniště" </t>
  </si>
  <si>
    <t xml:space="preserve">"zajištění okolí stavby proti proniku prachu, hluku, znehodnocení stávajícího vybavení -mobilní stěny, SDK provizorní příčky , ochrana podlah dveří " </t>
  </si>
  <si>
    <t xml:space="preserve">" ochrana podlah, stěn a dveří a ostatních konstrukcí" </t>
  </si>
  <si>
    <t xml:space="preserve">"předpoklad  " 2*4,0</t>
  </si>
  <si>
    <t>R-003</t>
  </si>
  <si>
    <t>Zařízení staveniště- kompletní zajištění včetně spotřeby medií</t>
  </si>
  <si>
    <t>-1165565958</t>
  </si>
  <si>
    <t>" kompletní zařízení staveniště" 1</t>
  </si>
  <si>
    <t xml:space="preserve">" stavební buňky, úprava stávajíchcí stavebních objektu určených pro zařízení staveniště" </t>
  </si>
  <si>
    <t xml:space="preserve">" pronájem ploch staveniště-pokud to bude nutné z hlediska vytvoření meziskladů materiálu" </t>
  </si>
  <si>
    <t xml:space="preserve">" připojení SLP, provizorní komunikace, skládky včetně likvidace obkladu" </t>
  </si>
  <si>
    <t xml:space="preserve">" ostatní náklady na provoz a údržbu vybavení staveniště" </t>
  </si>
  <si>
    <t xml:space="preserve">" demontáž ZS včetně úpravy plochy do původního stavu" </t>
  </si>
  <si>
    <t>R-003a</t>
  </si>
  <si>
    <t>Náklady spojené s prací za plného provozu (hluk prach, zaměstnanci)</t>
  </si>
  <si>
    <t>226328171</t>
  </si>
  <si>
    <t xml:space="preserve">"příprava staveniště před prováděním stavebních prací" </t>
  </si>
  <si>
    <t>"utěsnění otvorů, provizorní SDK příčky do pěny, ochrana stávajících konstrukcí před poškozením nebo znehodnocením prachem" 1</t>
  </si>
  <si>
    <t xml:space="preserve">"ochrana plachtami, OSB deska na podlaze a ostatní opatření nutná k tomu aby nebyl narušen plynulý chod nemocnice " </t>
  </si>
  <si>
    <t xml:space="preserve">"důrazná ochrana stávající podlahové krytiny - případné poškození bude realizováno výměnou krytiny v celém pokoji na nákldy zhotovitele" </t>
  </si>
  <si>
    <t>R-006</t>
  </si>
  <si>
    <t>Zajištění zkoušek (kanalizace, vodovod, EL, VZT)</t>
  </si>
  <si>
    <t>1915394785</t>
  </si>
  <si>
    <t>R-018</t>
  </si>
  <si>
    <t>Závěrečný úklid objektu před předáním stavby uživateli do trvalého užívání, finální úklid stavby a okolí</t>
  </si>
  <si>
    <t>-1870418194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</si>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</sst>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202111" TargetMode="External" /><Relationship Id="rId2" Type="http://schemas.openxmlformats.org/officeDocument/2006/relationships/hyperlink" Target="https://podminky.urs.cz/item/CS_URS_2025_02/122211101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71251201" TargetMode="External" /><Relationship Id="rId5" Type="http://schemas.openxmlformats.org/officeDocument/2006/relationships/hyperlink" Target="https://podminky.urs.cz/item/CS_URS_2025_02/174111101" TargetMode="External" /><Relationship Id="rId6" Type="http://schemas.openxmlformats.org/officeDocument/2006/relationships/hyperlink" Target="https://podminky.urs.cz/item/CS_URS_2025_02/181411131" TargetMode="External" /><Relationship Id="rId7" Type="http://schemas.openxmlformats.org/officeDocument/2006/relationships/hyperlink" Target="https://podminky.urs.cz/item/CS_URS_2025_02/185803111" TargetMode="External" /><Relationship Id="rId8" Type="http://schemas.openxmlformats.org/officeDocument/2006/relationships/hyperlink" Target="https://podminky.urs.cz/item/CS_URS_2025_02/571908111" TargetMode="External" /><Relationship Id="rId9" Type="http://schemas.openxmlformats.org/officeDocument/2006/relationships/hyperlink" Target="https://podminky.urs.cz/item/CS_URS_2025_02/611131121" TargetMode="External" /><Relationship Id="rId10" Type="http://schemas.openxmlformats.org/officeDocument/2006/relationships/hyperlink" Target="https://podminky.urs.cz/item/CS_URS_2025_02/611321121" TargetMode="External" /><Relationship Id="rId11" Type="http://schemas.openxmlformats.org/officeDocument/2006/relationships/hyperlink" Target="https://podminky.urs.cz/item/CS_URS_2025_02/612131121" TargetMode="External" /><Relationship Id="rId12" Type="http://schemas.openxmlformats.org/officeDocument/2006/relationships/hyperlink" Target="https://podminky.urs.cz/item/CS_URS_2025_02/612321121" TargetMode="External" /><Relationship Id="rId13" Type="http://schemas.openxmlformats.org/officeDocument/2006/relationships/hyperlink" Target="https://podminky.urs.cz/item/CS_URS_2025_02/916331112" TargetMode="External" /><Relationship Id="rId14" Type="http://schemas.openxmlformats.org/officeDocument/2006/relationships/hyperlink" Target="https://podminky.urs.cz/item/CS_URS_2025_02/919726122" TargetMode="External" /><Relationship Id="rId15" Type="http://schemas.openxmlformats.org/officeDocument/2006/relationships/hyperlink" Target="https://podminky.urs.cz/item/CS_URS_2025_02/962031013" TargetMode="External" /><Relationship Id="rId16" Type="http://schemas.openxmlformats.org/officeDocument/2006/relationships/hyperlink" Target="https://podminky.urs.cz/item/CS_URS_2025_02/965043341" TargetMode="External" /><Relationship Id="rId17" Type="http://schemas.openxmlformats.org/officeDocument/2006/relationships/hyperlink" Target="https://podminky.urs.cz/item/CS_URS_2025_02/965049111" TargetMode="External" /><Relationship Id="rId18" Type="http://schemas.openxmlformats.org/officeDocument/2006/relationships/hyperlink" Target="https://podminky.urs.cz/item/CS_URS_2025_02/968072455" TargetMode="External" /><Relationship Id="rId19" Type="http://schemas.openxmlformats.org/officeDocument/2006/relationships/hyperlink" Target="https://podminky.urs.cz/item/CS_URS_2025_02/965046111" TargetMode="External" /><Relationship Id="rId20" Type="http://schemas.openxmlformats.org/officeDocument/2006/relationships/hyperlink" Target="https://podminky.urs.cz/item/CS_URS_2025_02/965046119" TargetMode="External" /><Relationship Id="rId21" Type="http://schemas.openxmlformats.org/officeDocument/2006/relationships/hyperlink" Target="https://podminky.urs.cz/item/CS_URS_2025_02/997013211" TargetMode="External" /><Relationship Id="rId22" Type="http://schemas.openxmlformats.org/officeDocument/2006/relationships/hyperlink" Target="https://podminky.urs.cz/item/CS_URS_2025_02/997013501" TargetMode="External" /><Relationship Id="rId23" Type="http://schemas.openxmlformats.org/officeDocument/2006/relationships/hyperlink" Target="https://podminky.urs.cz/item/CS_URS_2025_02/997013509" TargetMode="External" /><Relationship Id="rId24" Type="http://schemas.openxmlformats.org/officeDocument/2006/relationships/hyperlink" Target="https://podminky.urs.cz/item/CS_URS_2025_02/997013871" TargetMode="External" /><Relationship Id="rId25" Type="http://schemas.openxmlformats.org/officeDocument/2006/relationships/hyperlink" Target="https://podminky.urs.cz/item/CS_URS_2025_02/998018001" TargetMode="External" /><Relationship Id="rId26" Type="http://schemas.openxmlformats.org/officeDocument/2006/relationships/hyperlink" Target="https://podminky.urs.cz/item/CS_URS_2025_02/998721311" TargetMode="External" /><Relationship Id="rId27" Type="http://schemas.openxmlformats.org/officeDocument/2006/relationships/hyperlink" Target="https://podminky.urs.cz/item/CS_URS_2025_02/722173112" TargetMode="External" /><Relationship Id="rId28" Type="http://schemas.openxmlformats.org/officeDocument/2006/relationships/hyperlink" Target="https://podminky.urs.cz/item/CS_URS_2025_02/998722311" TargetMode="External" /><Relationship Id="rId29" Type="http://schemas.openxmlformats.org/officeDocument/2006/relationships/hyperlink" Target="https://podminky.urs.cz/item/CS_URS_2025_02/998741311" TargetMode="External" /><Relationship Id="rId30" Type="http://schemas.openxmlformats.org/officeDocument/2006/relationships/hyperlink" Target="https://podminky.urs.cz/item/CS_URS_2025_02/751398054" TargetMode="External" /><Relationship Id="rId31" Type="http://schemas.openxmlformats.org/officeDocument/2006/relationships/hyperlink" Target="https://podminky.urs.cz/item/CS_URS_2025_02/751398854" TargetMode="External" /><Relationship Id="rId32" Type="http://schemas.openxmlformats.org/officeDocument/2006/relationships/hyperlink" Target="https://podminky.urs.cz/item/CS_URS_2025_02/998751311" TargetMode="External" /><Relationship Id="rId33" Type="http://schemas.openxmlformats.org/officeDocument/2006/relationships/hyperlink" Target="https://podminky.urs.cz/item/CS_URS_2025_02/763135811" TargetMode="External" /><Relationship Id="rId34" Type="http://schemas.openxmlformats.org/officeDocument/2006/relationships/hyperlink" Target="https://podminky.urs.cz/item/CS_URS_2025_02/766691914" TargetMode="External" /><Relationship Id="rId35" Type="http://schemas.openxmlformats.org/officeDocument/2006/relationships/hyperlink" Target="https://podminky.urs.cz/item/CS_URS_2025_02/771473810" TargetMode="External" /><Relationship Id="rId36" Type="http://schemas.openxmlformats.org/officeDocument/2006/relationships/hyperlink" Target="https://podminky.urs.cz/item/CS_URS_2025_02/771573810" TargetMode="External" /><Relationship Id="rId37" Type="http://schemas.openxmlformats.org/officeDocument/2006/relationships/hyperlink" Target="https://podminky.urs.cz/item/CS_URS_2025_02/776111311" TargetMode="External" /><Relationship Id="rId38" Type="http://schemas.openxmlformats.org/officeDocument/2006/relationships/hyperlink" Target="https://podminky.urs.cz/item/CS_URS_2025_02/776141122" TargetMode="External" /><Relationship Id="rId39" Type="http://schemas.openxmlformats.org/officeDocument/2006/relationships/hyperlink" Target="https://podminky.urs.cz/item/CS_URS_2025_02/776201811" TargetMode="External" /><Relationship Id="rId40" Type="http://schemas.openxmlformats.org/officeDocument/2006/relationships/hyperlink" Target="https://podminky.urs.cz/item/CS_URS_2025_02/776410811" TargetMode="External" /><Relationship Id="rId41" Type="http://schemas.openxmlformats.org/officeDocument/2006/relationships/hyperlink" Target="https://podminky.urs.cz/item/CS_URS_2025_02/998776311" TargetMode="External" /><Relationship Id="rId42" Type="http://schemas.openxmlformats.org/officeDocument/2006/relationships/hyperlink" Target="https://podminky.urs.cz/item/CS_URS_2025_02/783801201" TargetMode="External" /><Relationship Id="rId43" Type="http://schemas.openxmlformats.org/officeDocument/2006/relationships/hyperlink" Target="https://podminky.urs.cz/item/CS_URS_2025_02/783801401" TargetMode="External" /><Relationship Id="rId44" Type="http://schemas.openxmlformats.org/officeDocument/2006/relationships/hyperlink" Target="https://podminky.urs.cz/item/CS_URS_2025_02/78381313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EM2025-246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SNO pavilon C technologie mražení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Opava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19. 8. 2025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Slezská nemocnice Opava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Ateliér EMMET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Ateliér EMMET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Technologie mraže...'!J30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01 - Technologie mraže...'!P98</f>
        <v>0</v>
      </c>
      <c r="AV55" s="122">
        <f>'SO 01 - Technologie mraže...'!J33</f>
        <v>0</v>
      </c>
      <c r="AW55" s="122">
        <f>'SO 01 - Technologie mraže...'!J34</f>
        <v>0</v>
      </c>
      <c r="AX55" s="122">
        <f>'SO 01 - Technologie mraže...'!J35</f>
        <v>0</v>
      </c>
      <c r="AY55" s="122">
        <f>'SO 01 - Technologie mraže...'!J36</f>
        <v>0</v>
      </c>
      <c r="AZ55" s="122">
        <f>'SO 01 - Technologie mraže...'!F33</f>
        <v>0</v>
      </c>
      <c r="BA55" s="122">
        <f>'SO 01 - Technologie mraže...'!F34</f>
        <v>0</v>
      </c>
      <c r="BB55" s="122">
        <f>'SO 01 - Technologie mraže...'!F35</f>
        <v>0</v>
      </c>
      <c r="BC55" s="122">
        <f>'SO 01 - Technologie mraže...'!F36</f>
        <v>0</v>
      </c>
      <c r="BD55" s="124">
        <f>'SO 01 - Technologie mraže...'!F37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'PS - Technologie mražení'!J30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'PS - Technologie mražení'!P81</f>
        <v>0</v>
      </c>
      <c r="AV56" s="122">
        <f>'PS - Technologie mražení'!J33</f>
        <v>0</v>
      </c>
      <c r="AW56" s="122">
        <f>'PS - Technologie mražení'!J34</f>
        <v>0</v>
      </c>
      <c r="AX56" s="122">
        <f>'PS - Technologie mražení'!J35</f>
        <v>0</v>
      </c>
      <c r="AY56" s="122">
        <f>'PS - Technologie mražení'!J36</f>
        <v>0</v>
      </c>
      <c r="AZ56" s="122">
        <f>'PS - Technologie mražení'!F33</f>
        <v>0</v>
      </c>
      <c r="BA56" s="122">
        <f>'PS - Technologie mražení'!F34</f>
        <v>0</v>
      </c>
      <c r="BB56" s="122">
        <f>'PS - Technologie mražení'!F35</f>
        <v>0</v>
      </c>
      <c r="BC56" s="122">
        <f>'PS - Technologie mražení'!F36</f>
        <v>0</v>
      </c>
      <c r="BD56" s="124">
        <f>'PS - Technologie mražení'!F37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24.7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'VN a ON - Vedlejší a osta...'!J30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6">
        <v>0</v>
      </c>
      <c r="AT57" s="127">
        <f>ROUND(SUM(AV57:AW57),2)</f>
        <v>0</v>
      </c>
      <c r="AU57" s="128">
        <f>'VN a ON - Vedlejší a osta...'!P81</f>
        <v>0</v>
      </c>
      <c r="AV57" s="127">
        <f>'VN a ON - Vedlejší a osta...'!J33</f>
        <v>0</v>
      </c>
      <c r="AW57" s="127">
        <f>'VN a ON - Vedlejší a osta...'!J34</f>
        <v>0</v>
      </c>
      <c r="AX57" s="127">
        <f>'VN a ON - Vedlejší a osta...'!J35</f>
        <v>0</v>
      </c>
      <c r="AY57" s="127">
        <f>'VN a ON - Vedlejší a osta...'!J36</f>
        <v>0</v>
      </c>
      <c r="AZ57" s="127">
        <f>'VN a ON - Vedlejší a osta...'!F33</f>
        <v>0</v>
      </c>
      <c r="BA57" s="127">
        <f>'VN a ON - Vedlejší a osta...'!F34</f>
        <v>0</v>
      </c>
      <c r="BB57" s="127">
        <f>'VN a ON - Vedlejší a osta...'!F35</f>
        <v>0</v>
      </c>
      <c r="BC57" s="127">
        <f>'VN a ON - Vedlejší a osta...'!F36</f>
        <v>0</v>
      </c>
      <c r="BD57" s="129">
        <f>'VN a ON - Vedlejší a osta...'!F37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Xp72DEdAyjB0Y824Eq16dfGZDpmMmJGjaKD/erwpCTFiJRYjM8UszrNDWtlsmPVsC+XqEiZE7oWBIV70FvE10A==" hashValue="tcAQAPHqEwLBJp8d52DME0U6ssUHLBlSDgM66JPAq2OQbypAiYk0I5CnNk2rcFnDwz5gFEpo7Pbtl2i5qguutA==" algorithmName="SHA-512" password="CCF3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Technologie mraže...'!C2" display="/"/>
    <hyperlink ref="A56" location="'PS - Technologie mražení'!C2" display="/"/>
    <hyperlink ref="A57" location="'VN a ON - Vedlejší a o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SNO pavilon C technologie mražení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19. 8. 2025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ROUND((SUM(BE98:BE293)),  2)</f>
        <v>0</v>
      </c>
      <c r="G33" s="40"/>
      <c r="H33" s="40"/>
      <c r="I33" s="150">
        <v>0.20999999999999999</v>
      </c>
      <c r="J33" s="149">
        <f>ROUND(((SUM(BE98:BE293))*I33),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ROUND((SUM(BF98:BF293)),  2)</f>
        <v>0</v>
      </c>
      <c r="G34" s="40"/>
      <c r="H34" s="40"/>
      <c r="I34" s="150">
        <v>0.12</v>
      </c>
      <c r="J34" s="149">
        <f>ROUND(((SUM(BF98:BF293))*I34),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ROUND((SUM(BG98:BG293)),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ROUND((SUM(BH98:BH293)),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ROUND((SUM(BI98:BI293)),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SNO pavilon C technologie mražení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Technologie mražení-stavební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Opava</v>
      </c>
      <c r="G52" s="42"/>
      <c r="H52" s="42"/>
      <c r="I52" s="34" t="s">
        <v>23</v>
      </c>
      <c r="J52" s="74" t="str">
        <f>IF(J12="","",J12)</f>
        <v>19. 8. 2025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Slezská nemocnice Opava</v>
      </c>
      <c r="G54" s="42"/>
      <c r="H54" s="42"/>
      <c r="I54" s="34" t="s">
        <v>31</v>
      </c>
      <c r="J54" s="38" t="str">
        <f>E21</f>
        <v>Ateliér EMMET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Ateliér EMMET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95</v>
      </c>
      <c r="E60" s="170"/>
      <c r="F60" s="170"/>
      <c r="G60" s="170"/>
      <c r="H60" s="170"/>
      <c r="I60" s="170"/>
      <c r="J60" s="171">
        <f>J99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96</v>
      </c>
      <c r="E61" s="176"/>
      <c r="F61" s="176"/>
      <c r="G61" s="176"/>
      <c r="H61" s="176"/>
      <c r="I61" s="176"/>
      <c r="J61" s="177">
        <f>J100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97</v>
      </c>
      <c r="E62" s="176"/>
      <c r="F62" s="176"/>
      <c r="G62" s="176"/>
      <c r="H62" s="176"/>
      <c r="I62" s="176"/>
      <c r="J62" s="177">
        <f>J127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98</v>
      </c>
      <c r="E63" s="176"/>
      <c r="F63" s="176"/>
      <c r="G63" s="176"/>
      <c r="H63" s="176"/>
      <c r="I63" s="176"/>
      <c r="J63" s="177">
        <f>J131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99</v>
      </c>
      <c r="E64" s="176"/>
      <c r="F64" s="176"/>
      <c r="G64" s="176"/>
      <c r="H64" s="176"/>
      <c r="I64" s="176"/>
      <c r="J64" s="177">
        <f>J144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100</v>
      </c>
      <c r="E65" s="176"/>
      <c r="F65" s="176"/>
      <c r="G65" s="176"/>
      <c r="H65" s="176"/>
      <c r="I65" s="176"/>
      <c r="J65" s="177">
        <f>J155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101</v>
      </c>
      <c r="E66" s="176"/>
      <c r="F66" s="176"/>
      <c r="G66" s="176"/>
      <c r="H66" s="176"/>
      <c r="I66" s="176"/>
      <c r="J66" s="177">
        <f>J177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102</v>
      </c>
      <c r="E67" s="176"/>
      <c r="F67" s="176"/>
      <c r="G67" s="176"/>
      <c r="H67" s="176"/>
      <c r="I67" s="176"/>
      <c r="J67" s="177">
        <f>J187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103</v>
      </c>
      <c r="E68" s="170"/>
      <c r="F68" s="170"/>
      <c r="G68" s="170"/>
      <c r="H68" s="170"/>
      <c r="I68" s="170"/>
      <c r="J68" s="171">
        <f>J190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104</v>
      </c>
      <c r="E69" s="176"/>
      <c r="F69" s="176"/>
      <c r="G69" s="176"/>
      <c r="H69" s="176"/>
      <c r="I69" s="176"/>
      <c r="J69" s="177">
        <f>J191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105</v>
      </c>
      <c r="E70" s="176"/>
      <c r="F70" s="176"/>
      <c r="G70" s="176"/>
      <c r="H70" s="176"/>
      <c r="I70" s="176"/>
      <c r="J70" s="177">
        <f>J195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106</v>
      </c>
      <c r="E71" s="176"/>
      <c r="F71" s="176"/>
      <c r="G71" s="176"/>
      <c r="H71" s="176"/>
      <c r="I71" s="176"/>
      <c r="J71" s="177">
        <f>J204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107</v>
      </c>
      <c r="E72" s="176"/>
      <c r="F72" s="176"/>
      <c r="G72" s="176"/>
      <c r="H72" s="176"/>
      <c r="I72" s="176"/>
      <c r="J72" s="177">
        <f>J214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108</v>
      </c>
      <c r="E73" s="176"/>
      <c r="F73" s="176"/>
      <c r="G73" s="176"/>
      <c r="H73" s="176"/>
      <c r="I73" s="176"/>
      <c r="J73" s="177">
        <f>J221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109</v>
      </c>
      <c r="E74" s="176"/>
      <c r="F74" s="176"/>
      <c r="G74" s="176"/>
      <c r="H74" s="176"/>
      <c r="I74" s="176"/>
      <c r="J74" s="177">
        <f>J234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110</v>
      </c>
      <c r="E75" s="176"/>
      <c r="F75" s="176"/>
      <c r="G75" s="176"/>
      <c r="H75" s="176"/>
      <c r="I75" s="176"/>
      <c r="J75" s="177">
        <f>J241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111</v>
      </c>
      <c r="E76" s="176"/>
      <c r="F76" s="176"/>
      <c r="G76" s="176"/>
      <c r="H76" s="176"/>
      <c r="I76" s="176"/>
      <c r="J76" s="177">
        <f>J247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112</v>
      </c>
      <c r="E77" s="176"/>
      <c r="F77" s="176"/>
      <c r="G77" s="176"/>
      <c r="H77" s="176"/>
      <c r="I77" s="176"/>
      <c r="J77" s="177">
        <f>J260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113</v>
      </c>
      <c r="E78" s="176"/>
      <c r="F78" s="176"/>
      <c r="G78" s="176"/>
      <c r="H78" s="176"/>
      <c r="I78" s="176"/>
      <c r="J78" s="177">
        <f>J275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114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62" t="str">
        <f>E7</f>
        <v>SNO pavilon C technologie mražení</v>
      </c>
      <c r="F88" s="34"/>
      <c r="G88" s="34"/>
      <c r="H88" s="34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89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>SO 01 - Technologie mražení-stavební úpravy</v>
      </c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21</v>
      </c>
      <c r="D92" s="42"/>
      <c r="E92" s="42"/>
      <c r="F92" s="29" t="str">
        <f>F12</f>
        <v>Opava</v>
      </c>
      <c r="G92" s="42"/>
      <c r="H92" s="42"/>
      <c r="I92" s="34" t="s">
        <v>23</v>
      </c>
      <c r="J92" s="74" t="str">
        <f>IF(J12="","",J12)</f>
        <v>19. 8. 2025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25</v>
      </c>
      <c r="D94" s="42"/>
      <c r="E94" s="42"/>
      <c r="F94" s="29" t="str">
        <f>E15</f>
        <v>Slezská nemocnice Opava</v>
      </c>
      <c r="G94" s="42"/>
      <c r="H94" s="42"/>
      <c r="I94" s="34" t="s">
        <v>31</v>
      </c>
      <c r="J94" s="38" t="str">
        <f>E21</f>
        <v>Ateliér EMMET s.r.o.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29</v>
      </c>
      <c r="D95" s="42"/>
      <c r="E95" s="42"/>
      <c r="F95" s="29" t="str">
        <f>IF(E18="","",E18)</f>
        <v>Vyplň údaj</v>
      </c>
      <c r="G95" s="42"/>
      <c r="H95" s="42"/>
      <c r="I95" s="34" t="s">
        <v>34</v>
      </c>
      <c r="J95" s="38" t="str">
        <f>E24</f>
        <v>Ateliér EMMET s.r.o.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79"/>
      <c r="B97" s="180"/>
      <c r="C97" s="181" t="s">
        <v>115</v>
      </c>
      <c r="D97" s="182" t="s">
        <v>56</v>
      </c>
      <c r="E97" s="182" t="s">
        <v>52</v>
      </c>
      <c r="F97" s="182" t="s">
        <v>53</v>
      </c>
      <c r="G97" s="182" t="s">
        <v>116</v>
      </c>
      <c r="H97" s="182" t="s">
        <v>117</v>
      </c>
      <c r="I97" s="182" t="s">
        <v>118</v>
      </c>
      <c r="J97" s="182" t="s">
        <v>93</v>
      </c>
      <c r="K97" s="183" t="s">
        <v>119</v>
      </c>
      <c r="L97" s="184"/>
      <c r="M97" s="94" t="s">
        <v>19</v>
      </c>
      <c r="N97" s="95" t="s">
        <v>41</v>
      </c>
      <c r="O97" s="95" t="s">
        <v>120</v>
      </c>
      <c r="P97" s="95" t="s">
        <v>121</v>
      </c>
      <c r="Q97" s="95" t="s">
        <v>122</v>
      </c>
      <c r="R97" s="95" t="s">
        <v>123</v>
      </c>
      <c r="S97" s="95" t="s">
        <v>124</v>
      </c>
      <c r="T97" s="96" t="s">
        <v>125</v>
      </c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="2" customFormat="1" ht="22.8" customHeight="1">
      <c r="A98" s="40"/>
      <c r="B98" s="41"/>
      <c r="C98" s="101" t="s">
        <v>126</v>
      </c>
      <c r="D98" s="42"/>
      <c r="E98" s="42"/>
      <c r="F98" s="42"/>
      <c r="G98" s="42"/>
      <c r="H98" s="42"/>
      <c r="I98" s="42"/>
      <c r="J98" s="185">
        <f>BK98</f>
        <v>0</v>
      </c>
      <c r="K98" s="42"/>
      <c r="L98" s="46"/>
      <c r="M98" s="97"/>
      <c r="N98" s="186"/>
      <c r="O98" s="98"/>
      <c r="P98" s="187">
        <f>P99+P190</f>
        <v>0</v>
      </c>
      <c r="Q98" s="98"/>
      <c r="R98" s="187">
        <f>R99+R190</f>
        <v>3.4333942500000001</v>
      </c>
      <c r="S98" s="98"/>
      <c r="T98" s="188">
        <f>T99+T190</f>
        <v>10.293613000000001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70</v>
      </c>
      <c r="AU98" s="19" t="s">
        <v>94</v>
      </c>
      <c r="BK98" s="189">
        <f>BK99+BK190</f>
        <v>0</v>
      </c>
    </row>
    <row r="99" s="12" customFormat="1" ht="25.92" customHeight="1">
      <c r="A99" s="12"/>
      <c r="B99" s="190"/>
      <c r="C99" s="191"/>
      <c r="D99" s="192" t="s">
        <v>70</v>
      </c>
      <c r="E99" s="193" t="s">
        <v>127</v>
      </c>
      <c r="F99" s="193" t="s">
        <v>128</v>
      </c>
      <c r="G99" s="191"/>
      <c r="H99" s="191"/>
      <c r="I99" s="194"/>
      <c r="J99" s="195">
        <f>BK99</f>
        <v>0</v>
      </c>
      <c r="K99" s="191"/>
      <c r="L99" s="196"/>
      <c r="M99" s="197"/>
      <c r="N99" s="198"/>
      <c r="O99" s="198"/>
      <c r="P99" s="199">
        <f>P100+P127+P131+P144+P155+P177+P187</f>
        <v>0</v>
      </c>
      <c r="Q99" s="198"/>
      <c r="R99" s="199">
        <f>R100+R127+R131+R144+R155+R177+R187</f>
        <v>2.8552654500000001</v>
      </c>
      <c r="S99" s="198"/>
      <c r="T99" s="200">
        <f>T100+T127+T131+T144+T155+T177+T187</f>
        <v>8.9758880000000012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79</v>
      </c>
      <c r="AT99" s="202" t="s">
        <v>70</v>
      </c>
      <c r="AU99" s="202" t="s">
        <v>71</v>
      </c>
      <c r="AY99" s="201" t="s">
        <v>129</v>
      </c>
      <c r="BK99" s="203">
        <f>BK100+BK127+BK131+BK144+BK155+BK177+BK187</f>
        <v>0</v>
      </c>
    </row>
    <row r="100" s="12" customFormat="1" ht="22.8" customHeight="1">
      <c r="A100" s="12"/>
      <c r="B100" s="190"/>
      <c r="C100" s="191"/>
      <c r="D100" s="192" t="s">
        <v>70</v>
      </c>
      <c r="E100" s="204" t="s">
        <v>79</v>
      </c>
      <c r="F100" s="204" t="s">
        <v>130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SUM(P101:P126)</f>
        <v>0</v>
      </c>
      <c r="Q100" s="198"/>
      <c r="R100" s="199">
        <f>SUM(R101:R126)</f>
        <v>6.3999999999999997E-05</v>
      </c>
      <c r="S100" s="198"/>
      <c r="T100" s="200">
        <f>SUM(T101:T126)</f>
        <v>1.2095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79</v>
      </c>
      <c r="AT100" s="202" t="s">
        <v>70</v>
      </c>
      <c r="AU100" s="202" t="s">
        <v>79</v>
      </c>
      <c r="AY100" s="201" t="s">
        <v>129</v>
      </c>
      <c r="BK100" s="203">
        <f>SUM(BK101:BK126)</f>
        <v>0</v>
      </c>
    </row>
    <row r="101" s="2" customFormat="1" ht="49.05" customHeight="1">
      <c r="A101" s="40"/>
      <c r="B101" s="41"/>
      <c r="C101" s="206" t="s">
        <v>79</v>
      </c>
      <c r="D101" s="206" t="s">
        <v>131</v>
      </c>
      <c r="E101" s="207" t="s">
        <v>132</v>
      </c>
      <c r="F101" s="208" t="s">
        <v>133</v>
      </c>
      <c r="G101" s="209" t="s">
        <v>134</v>
      </c>
      <c r="H101" s="210">
        <v>5.9000000000000004</v>
      </c>
      <c r="I101" s="211"/>
      <c r="J101" s="212">
        <f>ROUND(I101*H101,2)</f>
        <v>0</v>
      </c>
      <c r="K101" s="208" t="s">
        <v>135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0.20499999999999999</v>
      </c>
      <c r="T101" s="216">
        <f>S101*H101</f>
        <v>1.2095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136</v>
      </c>
      <c r="AT101" s="217" t="s">
        <v>131</v>
      </c>
      <c r="AU101" s="217" t="s">
        <v>81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136</v>
      </c>
      <c r="BM101" s="217" t="s">
        <v>137</v>
      </c>
    </row>
    <row r="102" s="2" customFormat="1">
      <c r="A102" s="40"/>
      <c r="B102" s="41"/>
      <c r="C102" s="42"/>
      <c r="D102" s="219" t="s">
        <v>138</v>
      </c>
      <c r="E102" s="42"/>
      <c r="F102" s="220" t="s">
        <v>139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81</v>
      </c>
    </row>
    <row r="103" s="13" customFormat="1">
      <c r="A103" s="13"/>
      <c r="B103" s="224"/>
      <c r="C103" s="225"/>
      <c r="D103" s="226" t="s">
        <v>140</v>
      </c>
      <c r="E103" s="227" t="s">
        <v>19</v>
      </c>
      <c r="F103" s="228" t="s">
        <v>141</v>
      </c>
      <c r="G103" s="225"/>
      <c r="H103" s="229">
        <v>5.9000000000000004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140</v>
      </c>
      <c r="AU103" s="235" t="s">
        <v>81</v>
      </c>
      <c r="AV103" s="13" t="s">
        <v>81</v>
      </c>
      <c r="AW103" s="13" t="s">
        <v>33</v>
      </c>
      <c r="AX103" s="13" t="s">
        <v>79</v>
      </c>
      <c r="AY103" s="235" t="s">
        <v>129</v>
      </c>
    </row>
    <row r="104" s="2" customFormat="1" ht="33" customHeight="1">
      <c r="A104" s="40"/>
      <c r="B104" s="41"/>
      <c r="C104" s="206" t="s">
        <v>81</v>
      </c>
      <c r="D104" s="206" t="s">
        <v>131</v>
      </c>
      <c r="E104" s="207" t="s">
        <v>142</v>
      </c>
      <c r="F104" s="208" t="s">
        <v>143</v>
      </c>
      <c r="G104" s="209" t="s">
        <v>144</v>
      </c>
      <c r="H104" s="210">
        <v>1.5109999999999999</v>
      </c>
      <c r="I104" s="211"/>
      <c r="J104" s="212">
        <f>ROUND(I104*H104,2)</f>
        <v>0</v>
      </c>
      <c r="K104" s="208" t="s">
        <v>135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81</v>
      </c>
      <c r="AY104" s="19" t="s">
        <v>129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136</v>
      </c>
      <c r="BM104" s="217" t="s">
        <v>145</v>
      </c>
    </row>
    <row r="105" s="2" customFormat="1">
      <c r="A105" s="40"/>
      <c r="B105" s="41"/>
      <c r="C105" s="42"/>
      <c r="D105" s="219" t="s">
        <v>138</v>
      </c>
      <c r="E105" s="42"/>
      <c r="F105" s="220" t="s">
        <v>146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81</v>
      </c>
    </row>
    <row r="106" s="14" customFormat="1">
      <c r="A106" s="14"/>
      <c r="B106" s="236"/>
      <c r="C106" s="237"/>
      <c r="D106" s="226" t="s">
        <v>140</v>
      </c>
      <c r="E106" s="238" t="s">
        <v>19</v>
      </c>
      <c r="F106" s="239" t="s">
        <v>147</v>
      </c>
      <c r="G106" s="237"/>
      <c r="H106" s="238" t="s">
        <v>19</v>
      </c>
      <c r="I106" s="240"/>
      <c r="J106" s="237"/>
      <c r="K106" s="237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140</v>
      </c>
      <c r="AU106" s="245" t="s">
        <v>81</v>
      </c>
      <c r="AV106" s="14" t="s">
        <v>79</v>
      </c>
      <c r="AW106" s="14" t="s">
        <v>33</v>
      </c>
      <c r="AX106" s="14" t="s">
        <v>71</v>
      </c>
      <c r="AY106" s="245" t="s">
        <v>129</v>
      </c>
    </row>
    <row r="107" s="13" customFormat="1">
      <c r="A107" s="13"/>
      <c r="B107" s="224"/>
      <c r="C107" s="225"/>
      <c r="D107" s="226" t="s">
        <v>140</v>
      </c>
      <c r="E107" s="227" t="s">
        <v>19</v>
      </c>
      <c r="F107" s="228" t="s">
        <v>148</v>
      </c>
      <c r="G107" s="225"/>
      <c r="H107" s="229">
        <v>1.5109999999999999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140</v>
      </c>
      <c r="AU107" s="235" t="s">
        <v>81</v>
      </c>
      <c r="AV107" s="13" t="s">
        <v>81</v>
      </c>
      <c r="AW107" s="13" t="s">
        <v>33</v>
      </c>
      <c r="AX107" s="13" t="s">
        <v>79</v>
      </c>
      <c r="AY107" s="235" t="s">
        <v>129</v>
      </c>
    </row>
    <row r="108" s="2" customFormat="1" ht="62.7" customHeight="1">
      <c r="A108" s="40"/>
      <c r="B108" s="41"/>
      <c r="C108" s="206" t="s">
        <v>149</v>
      </c>
      <c r="D108" s="206" t="s">
        <v>131</v>
      </c>
      <c r="E108" s="207" t="s">
        <v>150</v>
      </c>
      <c r="F108" s="208" t="s">
        <v>151</v>
      </c>
      <c r="G108" s="209" t="s">
        <v>144</v>
      </c>
      <c r="H108" s="210">
        <v>1.2450000000000001</v>
      </c>
      <c r="I108" s="211"/>
      <c r="J108" s="212">
        <f>ROUND(I108*H108,2)</f>
        <v>0</v>
      </c>
      <c r="K108" s="208" t="s">
        <v>135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81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136</v>
      </c>
      <c r="BM108" s="217" t="s">
        <v>152</v>
      </c>
    </row>
    <row r="109" s="2" customFormat="1">
      <c r="A109" s="40"/>
      <c r="B109" s="41"/>
      <c r="C109" s="42"/>
      <c r="D109" s="219" t="s">
        <v>138</v>
      </c>
      <c r="E109" s="42"/>
      <c r="F109" s="220" t="s">
        <v>153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81</v>
      </c>
    </row>
    <row r="110" s="13" customFormat="1">
      <c r="A110" s="13"/>
      <c r="B110" s="224"/>
      <c r="C110" s="225"/>
      <c r="D110" s="226" t="s">
        <v>140</v>
      </c>
      <c r="E110" s="227" t="s">
        <v>19</v>
      </c>
      <c r="F110" s="228" t="s">
        <v>154</v>
      </c>
      <c r="G110" s="225"/>
      <c r="H110" s="229">
        <v>1.2450000000000001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140</v>
      </c>
      <c r="AU110" s="235" t="s">
        <v>81</v>
      </c>
      <c r="AV110" s="13" t="s">
        <v>81</v>
      </c>
      <c r="AW110" s="13" t="s">
        <v>33</v>
      </c>
      <c r="AX110" s="13" t="s">
        <v>79</v>
      </c>
      <c r="AY110" s="235" t="s">
        <v>129</v>
      </c>
    </row>
    <row r="111" s="2" customFormat="1" ht="37.8" customHeight="1">
      <c r="A111" s="40"/>
      <c r="B111" s="41"/>
      <c r="C111" s="206" t="s">
        <v>136</v>
      </c>
      <c r="D111" s="206" t="s">
        <v>131</v>
      </c>
      <c r="E111" s="207" t="s">
        <v>155</v>
      </c>
      <c r="F111" s="208" t="s">
        <v>156</v>
      </c>
      <c r="G111" s="209" t="s">
        <v>144</v>
      </c>
      <c r="H111" s="210">
        <v>1.2450000000000001</v>
      </c>
      <c r="I111" s="211"/>
      <c r="J111" s="212">
        <f>ROUND(I111*H111,2)</f>
        <v>0</v>
      </c>
      <c r="K111" s="208" t="s">
        <v>135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81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136</v>
      </c>
      <c r="BM111" s="217" t="s">
        <v>157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158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81</v>
      </c>
    </row>
    <row r="113" s="13" customFormat="1">
      <c r="A113" s="13"/>
      <c r="B113" s="224"/>
      <c r="C113" s="225"/>
      <c r="D113" s="226" t="s">
        <v>140</v>
      </c>
      <c r="E113" s="227" t="s">
        <v>19</v>
      </c>
      <c r="F113" s="228" t="s">
        <v>159</v>
      </c>
      <c r="G113" s="225"/>
      <c r="H113" s="229">
        <v>1.2450000000000001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140</v>
      </c>
      <c r="AU113" s="235" t="s">
        <v>81</v>
      </c>
      <c r="AV113" s="13" t="s">
        <v>81</v>
      </c>
      <c r="AW113" s="13" t="s">
        <v>33</v>
      </c>
      <c r="AX113" s="13" t="s">
        <v>79</v>
      </c>
      <c r="AY113" s="235" t="s">
        <v>129</v>
      </c>
    </row>
    <row r="114" s="2" customFormat="1" ht="44.25" customHeight="1">
      <c r="A114" s="40"/>
      <c r="B114" s="41"/>
      <c r="C114" s="206" t="s">
        <v>160</v>
      </c>
      <c r="D114" s="206" t="s">
        <v>131</v>
      </c>
      <c r="E114" s="207" t="s">
        <v>161</v>
      </c>
      <c r="F114" s="208" t="s">
        <v>162</v>
      </c>
      <c r="G114" s="209" t="s">
        <v>144</v>
      </c>
      <c r="H114" s="210">
        <v>0.26600000000000001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136</v>
      </c>
      <c r="AT114" s="217" t="s">
        <v>131</v>
      </c>
      <c r="AU114" s="217" t="s">
        <v>81</v>
      </c>
      <c r="AY114" s="19" t="s">
        <v>129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136</v>
      </c>
      <c r="BM114" s="217" t="s">
        <v>163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164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81</v>
      </c>
    </row>
    <row r="116" s="14" customFormat="1">
      <c r="A116" s="14"/>
      <c r="B116" s="236"/>
      <c r="C116" s="237"/>
      <c r="D116" s="226" t="s">
        <v>140</v>
      </c>
      <c r="E116" s="238" t="s">
        <v>19</v>
      </c>
      <c r="F116" s="239" t="s">
        <v>147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140</v>
      </c>
      <c r="AU116" s="245" t="s">
        <v>81</v>
      </c>
      <c r="AV116" s="14" t="s">
        <v>79</v>
      </c>
      <c r="AW116" s="14" t="s">
        <v>33</v>
      </c>
      <c r="AX116" s="14" t="s">
        <v>71</v>
      </c>
      <c r="AY116" s="245" t="s">
        <v>129</v>
      </c>
    </row>
    <row r="117" s="13" customFormat="1">
      <c r="A117" s="13"/>
      <c r="B117" s="224"/>
      <c r="C117" s="225"/>
      <c r="D117" s="226" t="s">
        <v>140</v>
      </c>
      <c r="E117" s="227" t="s">
        <v>19</v>
      </c>
      <c r="F117" s="228" t="s">
        <v>165</v>
      </c>
      <c r="G117" s="225"/>
      <c r="H117" s="229">
        <v>0.26600000000000001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140</v>
      </c>
      <c r="AU117" s="235" t="s">
        <v>81</v>
      </c>
      <c r="AV117" s="13" t="s">
        <v>81</v>
      </c>
      <c r="AW117" s="13" t="s">
        <v>33</v>
      </c>
      <c r="AX117" s="13" t="s">
        <v>79</v>
      </c>
      <c r="AY117" s="235" t="s">
        <v>129</v>
      </c>
    </row>
    <row r="118" s="2" customFormat="1" ht="37.8" customHeight="1">
      <c r="A118" s="40"/>
      <c r="B118" s="41"/>
      <c r="C118" s="206" t="s">
        <v>166</v>
      </c>
      <c r="D118" s="206" t="s">
        <v>131</v>
      </c>
      <c r="E118" s="207" t="s">
        <v>167</v>
      </c>
      <c r="F118" s="208" t="s">
        <v>168</v>
      </c>
      <c r="G118" s="209" t="s">
        <v>169</v>
      </c>
      <c r="H118" s="210">
        <v>3.2000000000000002</v>
      </c>
      <c r="I118" s="211"/>
      <c r="J118" s="212">
        <f>ROUND(I118*H118,2)</f>
        <v>0</v>
      </c>
      <c r="K118" s="208" t="s">
        <v>135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136</v>
      </c>
      <c r="AT118" s="217" t="s">
        <v>131</v>
      </c>
      <c r="AU118" s="217" t="s">
        <v>81</v>
      </c>
      <c r="AY118" s="19" t="s">
        <v>129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136</v>
      </c>
      <c r="BM118" s="217" t="s">
        <v>170</v>
      </c>
    </row>
    <row r="119" s="2" customFormat="1">
      <c r="A119" s="40"/>
      <c r="B119" s="41"/>
      <c r="C119" s="42"/>
      <c r="D119" s="219" t="s">
        <v>138</v>
      </c>
      <c r="E119" s="42"/>
      <c r="F119" s="220" t="s">
        <v>171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138</v>
      </c>
      <c r="AU119" s="19" t="s">
        <v>81</v>
      </c>
    </row>
    <row r="120" s="13" customFormat="1">
      <c r="A120" s="13"/>
      <c r="B120" s="224"/>
      <c r="C120" s="225"/>
      <c r="D120" s="226" t="s">
        <v>140</v>
      </c>
      <c r="E120" s="227" t="s">
        <v>19</v>
      </c>
      <c r="F120" s="228" t="s">
        <v>172</v>
      </c>
      <c r="G120" s="225"/>
      <c r="H120" s="229">
        <v>3.2000000000000002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140</v>
      </c>
      <c r="AU120" s="235" t="s">
        <v>81</v>
      </c>
      <c r="AV120" s="13" t="s">
        <v>81</v>
      </c>
      <c r="AW120" s="13" t="s">
        <v>33</v>
      </c>
      <c r="AX120" s="13" t="s">
        <v>79</v>
      </c>
      <c r="AY120" s="235" t="s">
        <v>129</v>
      </c>
    </row>
    <row r="121" s="2" customFormat="1" ht="16.5" customHeight="1">
      <c r="A121" s="40"/>
      <c r="B121" s="41"/>
      <c r="C121" s="246" t="s">
        <v>173</v>
      </c>
      <c r="D121" s="246" t="s">
        <v>174</v>
      </c>
      <c r="E121" s="247" t="s">
        <v>175</v>
      </c>
      <c r="F121" s="248" t="s">
        <v>176</v>
      </c>
      <c r="G121" s="249" t="s">
        <v>177</v>
      </c>
      <c r="H121" s="250">
        <v>0.064000000000000001</v>
      </c>
      <c r="I121" s="251"/>
      <c r="J121" s="252">
        <f>ROUND(I121*H121,2)</f>
        <v>0</v>
      </c>
      <c r="K121" s="248" t="s">
        <v>135</v>
      </c>
      <c r="L121" s="253"/>
      <c r="M121" s="254" t="s">
        <v>19</v>
      </c>
      <c r="N121" s="255" t="s">
        <v>42</v>
      </c>
      <c r="O121" s="86"/>
      <c r="P121" s="215">
        <f>O121*H121</f>
        <v>0</v>
      </c>
      <c r="Q121" s="215">
        <v>0.001</v>
      </c>
      <c r="R121" s="215">
        <f>Q121*H121</f>
        <v>6.3999999999999997E-05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178</v>
      </c>
      <c r="AT121" s="217" t="s">
        <v>174</v>
      </c>
      <c r="AU121" s="217" t="s">
        <v>81</v>
      </c>
      <c r="AY121" s="19" t="s">
        <v>129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136</v>
      </c>
      <c r="BM121" s="217" t="s">
        <v>179</v>
      </c>
    </row>
    <row r="122" s="13" customFormat="1">
      <c r="A122" s="13"/>
      <c r="B122" s="224"/>
      <c r="C122" s="225"/>
      <c r="D122" s="226" t="s">
        <v>140</v>
      </c>
      <c r="E122" s="227" t="s">
        <v>19</v>
      </c>
      <c r="F122" s="228" t="s">
        <v>180</v>
      </c>
      <c r="G122" s="225"/>
      <c r="H122" s="229">
        <v>3.2000000000000002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140</v>
      </c>
      <c r="AU122" s="235" t="s">
        <v>81</v>
      </c>
      <c r="AV122" s="13" t="s">
        <v>81</v>
      </c>
      <c r="AW122" s="13" t="s">
        <v>33</v>
      </c>
      <c r="AX122" s="13" t="s">
        <v>79</v>
      </c>
      <c r="AY122" s="235" t="s">
        <v>129</v>
      </c>
    </row>
    <row r="123" s="13" customFormat="1">
      <c r="A123" s="13"/>
      <c r="B123" s="224"/>
      <c r="C123" s="225"/>
      <c r="D123" s="226" t="s">
        <v>140</v>
      </c>
      <c r="E123" s="225"/>
      <c r="F123" s="228" t="s">
        <v>181</v>
      </c>
      <c r="G123" s="225"/>
      <c r="H123" s="229">
        <v>0.064000000000000001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140</v>
      </c>
      <c r="AU123" s="235" t="s">
        <v>81</v>
      </c>
      <c r="AV123" s="13" t="s">
        <v>81</v>
      </c>
      <c r="AW123" s="13" t="s">
        <v>4</v>
      </c>
      <c r="AX123" s="13" t="s">
        <v>79</v>
      </c>
      <c r="AY123" s="235" t="s">
        <v>129</v>
      </c>
    </row>
    <row r="124" s="2" customFormat="1" ht="24.15" customHeight="1">
      <c r="A124" s="40"/>
      <c r="B124" s="41"/>
      <c r="C124" s="206" t="s">
        <v>178</v>
      </c>
      <c r="D124" s="206" t="s">
        <v>131</v>
      </c>
      <c r="E124" s="207" t="s">
        <v>182</v>
      </c>
      <c r="F124" s="208" t="s">
        <v>183</v>
      </c>
      <c r="G124" s="209" t="s">
        <v>169</v>
      </c>
      <c r="H124" s="210">
        <v>3.2000000000000002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81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136</v>
      </c>
      <c r="BM124" s="217" t="s">
        <v>184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185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81</v>
      </c>
    </row>
    <row r="126" s="13" customFormat="1">
      <c r="A126" s="13"/>
      <c r="B126" s="224"/>
      <c r="C126" s="225"/>
      <c r="D126" s="226" t="s">
        <v>140</v>
      </c>
      <c r="E126" s="227" t="s">
        <v>19</v>
      </c>
      <c r="F126" s="228" t="s">
        <v>172</v>
      </c>
      <c r="G126" s="225"/>
      <c r="H126" s="229">
        <v>3.2000000000000002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140</v>
      </c>
      <c r="AU126" s="235" t="s">
        <v>81</v>
      </c>
      <c r="AV126" s="13" t="s">
        <v>81</v>
      </c>
      <c r="AW126" s="13" t="s">
        <v>33</v>
      </c>
      <c r="AX126" s="13" t="s">
        <v>79</v>
      </c>
      <c r="AY126" s="235" t="s">
        <v>129</v>
      </c>
    </row>
    <row r="127" s="12" customFormat="1" ht="22.8" customHeight="1">
      <c r="A127" s="12"/>
      <c r="B127" s="190"/>
      <c r="C127" s="191"/>
      <c r="D127" s="192" t="s">
        <v>70</v>
      </c>
      <c r="E127" s="204" t="s">
        <v>160</v>
      </c>
      <c r="F127" s="204" t="s">
        <v>186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SUM(P128:P130)</f>
        <v>0</v>
      </c>
      <c r="Q127" s="198"/>
      <c r="R127" s="199">
        <f>SUM(R128:R130)</f>
        <v>1.9992000000000001</v>
      </c>
      <c r="S127" s="198"/>
      <c r="T127" s="200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79</v>
      </c>
      <c r="AT127" s="202" t="s">
        <v>70</v>
      </c>
      <c r="AU127" s="202" t="s">
        <v>79</v>
      </c>
      <c r="AY127" s="201" t="s">
        <v>129</v>
      </c>
      <c r="BK127" s="203">
        <f>SUM(BK128:BK130)</f>
        <v>0</v>
      </c>
    </row>
    <row r="128" s="2" customFormat="1" ht="24.15" customHeight="1">
      <c r="A128" s="40"/>
      <c r="B128" s="41"/>
      <c r="C128" s="206" t="s">
        <v>187</v>
      </c>
      <c r="D128" s="206" t="s">
        <v>131</v>
      </c>
      <c r="E128" s="207" t="s">
        <v>188</v>
      </c>
      <c r="F128" s="208" t="s">
        <v>189</v>
      </c>
      <c r="G128" s="209" t="s">
        <v>169</v>
      </c>
      <c r="H128" s="210">
        <v>4.9000000000000004</v>
      </c>
      <c r="I128" s="211"/>
      <c r="J128" s="212">
        <f>ROUND(I128*H128,2)</f>
        <v>0</v>
      </c>
      <c r="K128" s="208" t="s">
        <v>135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0.40799999999999997</v>
      </c>
      <c r="R128" s="215">
        <f>Q128*H128</f>
        <v>1.9992000000000001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136</v>
      </c>
      <c r="AT128" s="217" t="s">
        <v>131</v>
      </c>
      <c r="AU128" s="217" t="s">
        <v>81</v>
      </c>
      <c r="AY128" s="19" t="s">
        <v>129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136</v>
      </c>
      <c r="BM128" s="217" t="s">
        <v>190</v>
      </c>
    </row>
    <row r="129" s="2" customFormat="1">
      <c r="A129" s="40"/>
      <c r="B129" s="41"/>
      <c r="C129" s="42"/>
      <c r="D129" s="219" t="s">
        <v>138</v>
      </c>
      <c r="E129" s="42"/>
      <c r="F129" s="220" t="s">
        <v>191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81</v>
      </c>
    </row>
    <row r="130" s="13" customFormat="1">
      <c r="A130" s="13"/>
      <c r="B130" s="224"/>
      <c r="C130" s="225"/>
      <c r="D130" s="226" t="s">
        <v>140</v>
      </c>
      <c r="E130" s="227" t="s">
        <v>19</v>
      </c>
      <c r="F130" s="228" t="s">
        <v>192</v>
      </c>
      <c r="G130" s="225"/>
      <c r="H130" s="229">
        <v>4.9000000000000004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140</v>
      </c>
      <c r="AU130" s="235" t="s">
        <v>81</v>
      </c>
      <c r="AV130" s="13" t="s">
        <v>81</v>
      </c>
      <c r="AW130" s="13" t="s">
        <v>33</v>
      </c>
      <c r="AX130" s="13" t="s">
        <v>79</v>
      </c>
      <c r="AY130" s="235" t="s">
        <v>129</v>
      </c>
    </row>
    <row r="131" s="12" customFormat="1" ht="22.8" customHeight="1">
      <c r="A131" s="12"/>
      <c r="B131" s="190"/>
      <c r="C131" s="191"/>
      <c r="D131" s="192" t="s">
        <v>70</v>
      </c>
      <c r="E131" s="204" t="s">
        <v>193</v>
      </c>
      <c r="F131" s="204" t="s">
        <v>194</v>
      </c>
      <c r="G131" s="191"/>
      <c r="H131" s="191"/>
      <c r="I131" s="194"/>
      <c r="J131" s="205">
        <f>BK131</f>
        <v>0</v>
      </c>
      <c r="K131" s="191"/>
      <c r="L131" s="196"/>
      <c r="M131" s="197"/>
      <c r="N131" s="198"/>
      <c r="O131" s="198"/>
      <c r="P131" s="199">
        <f>SUM(P132:P143)</f>
        <v>0</v>
      </c>
      <c r="Q131" s="198"/>
      <c r="R131" s="199">
        <f>SUM(R132:R143)</f>
        <v>0.077986800000000009</v>
      </c>
      <c r="S131" s="198"/>
      <c r="T131" s="200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79</v>
      </c>
      <c r="AT131" s="202" t="s">
        <v>70</v>
      </c>
      <c r="AU131" s="202" t="s">
        <v>79</v>
      </c>
      <c r="AY131" s="201" t="s">
        <v>129</v>
      </c>
      <c r="BK131" s="203">
        <f>SUM(BK132:BK143)</f>
        <v>0</v>
      </c>
    </row>
    <row r="132" s="2" customFormat="1" ht="24.15" customHeight="1">
      <c r="A132" s="40"/>
      <c r="B132" s="41"/>
      <c r="C132" s="206" t="s">
        <v>195</v>
      </c>
      <c r="D132" s="206" t="s">
        <v>131</v>
      </c>
      <c r="E132" s="207" t="s">
        <v>196</v>
      </c>
      <c r="F132" s="208" t="s">
        <v>197</v>
      </c>
      <c r="G132" s="209" t="s">
        <v>169</v>
      </c>
      <c r="H132" s="210">
        <v>1.48</v>
      </c>
      <c r="I132" s="211"/>
      <c r="J132" s="212">
        <f>ROUND(I132*H132,2)</f>
        <v>0</v>
      </c>
      <c r="K132" s="208" t="s">
        <v>135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0.00025999999999999998</v>
      </c>
      <c r="R132" s="215">
        <f>Q132*H132</f>
        <v>0.00038479999999999997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136</v>
      </c>
      <c r="AT132" s="217" t="s">
        <v>131</v>
      </c>
      <c r="AU132" s="217" t="s">
        <v>81</v>
      </c>
      <c r="AY132" s="19" t="s">
        <v>129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136</v>
      </c>
      <c r="BM132" s="217" t="s">
        <v>198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199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81</v>
      </c>
    </row>
    <row r="134" s="13" customFormat="1">
      <c r="A134" s="13"/>
      <c r="B134" s="224"/>
      <c r="C134" s="225"/>
      <c r="D134" s="226" t="s">
        <v>140</v>
      </c>
      <c r="E134" s="227" t="s">
        <v>19</v>
      </c>
      <c r="F134" s="228" t="s">
        <v>200</v>
      </c>
      <c r="G134" s="225"/>
      <c r="H134" s="229">
        <v>1.48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140</v>
      </c>
      <c r="AU134" s="235" t="s">
        <v>81</v>
      </c>
      <c r="AV134" s="13" t="s">
        <v>81</v>
      </c>
      <c r="AW134" s="13" t="s">
        <v>33</v>
      </c>
      <c r="AX134" s="13" t="s">
        <v>79</v>
      </c>
      <c r="AY134" s="235" t="s">
        <v>129</v>
      </c>
    </row>
    <row r="135" s="2" customFormat="1" ht="37.8" customHeight="1">
      <c r="A135" s="40"/>
      <c r="B135" s="41"/>
      <c r="C135" s="206" t="s">
        <v>201</v>
      </c>
      <c r="D135" s="206" t="s">
        <v>131</v>
      </c>
      <c r="E135" s="207" t="s">
        <v>202</v>
      </c>
      <c r="F135" s="208" t="s">
        <v>203</v>
      </c>
      <c r="G135" s="209" t="s">
        <v>169</v>
      </c>
      <c r="H135" s="210">
        <v>1.48</v>
      </c>
      <c r="I135" s="211"/>
      <c r="J135" s="212">
        <f>ROUND(I135*H135,2)</f>
        <v>0</v>
      </c>
      <c r="K135" s="208" t="s">
        <v>135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0.015400000000000001</v>
      </c>
      <c r="R135" s="215">
        <f>Q135*H135</f>
        <v>0.022792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136</v>
      </c>
      <c r="AT135" s="217" t="s">
        <v>131</v>
      </c>
      <c r="AU135" s="217" t="s">
        <v>81</v>
      </c>
      <c r="AY135" s="19" t="s">
        <v>129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136</v>
      </c>
      <c r="BM135" s="217" t="s">
        <v>204</v>
      </c>
    </row>
    <row r="136" s="2" customFormat="1">
      <c r="A136" s="40"/>
      <c r="B136" s="41"/>
      <c r="C136" s="42"/>
      <c r="D136" s="219" t="s">
        <v>138</v>
      </c>
      <c r="E136" s="42"/>
      <c r="F136" s="220" t="s">
        <v>205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138</v>
      </c>
      <c r="AU136" s="19" t="s">
        <v>81</v>
      </c>
    </row>
    <row r="137" s="13" customFormat="1">
      <c r="A137" s="13"/>
      <c r="B137" s="224"/>
      <c r="C137" s="225"/>
      <c r="D137" s="226" t="s">
        <v>140</v>
      </c>
      <c r="E137" s="227" t="s">
        <v>19</v>
      </c>
      <c r="F137" s="228" t="s">
        <v>200</v>
      </c>
      <c r="G137" s="225"/>
      <c r="H137" s="229">
        <v>1.48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140</v>
      </c>
      <c r="AU137" s="235" t="s">
        <v>81</v>
      </c>
      <c r="AV137" s="13" t="s">
        <v>81</v>
      </c>
      <c r="AW137" s="13" t="s">
        <v>33</v>
      </c>
      <c r="AX137" s="13" t="s">
        <v>79</v>
      </c>
      <c r="AY137" s="235" t="s">
        <v>129</v>
      </c>
    </row>
    <row r="138" s="2" customFormat="1" ht="24.15" customHeight="1">
      <c r="A138" s="40"/>
      <c r="B138" s="41"/>
      <c r="C138" s="206" t="s">
        <v>8</v>
      </c>
      <c r="D138" s="206" t="s">
        <v>131</v>
      </c>
      <c r="E138" s="207" t="s">
        <v>206</v>
      </c>
      <c r="F138" s="208" t="s">
        <v>207</v>
      </c>
      <c r="G138" s="209" t="s">
        <v>169</v>
      </c>
      <c r="H138" s="210">
        <v>3.5</v>
      </c>
      <c r="I138" s="211"/>
      <c r="J138" s="212">
        <f>ROUND(I138*H138,2)</f>
        <v>0</v>
      </c>
      <c r="K138" s="208" t="s">
        <v>135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0.00025999999999999998</v>
      </c>
      <c r="R138" s="215">
        <f>Q138*H138</f>
        <v>0.00090999999999999989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136</v>
      </c>
      <c r="AT138" s="217" t="s">
        <v>131</v>
      </c>
      <c r="AU138" s="217" t="s">
        <v>81</v>
      </c>
      <c r="AY138" s="19" t="s">
        <v>129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136</v>
      </c>
      <c r="BM138" s="217" t="s">
        <v>208</v>
      </c>
    </row>
    <row r="139" s="2" customFormat="1">
      <c r="A139" s="40"/>
      <c r="B139" s="41"/>
      <c r="C139" s="42"/>
      <c r="D139" s="219" t="s">
        <v>138</v>
      </c>
      <c r="E139" s="42"/>
      <c r="F139" s="220" t="s">
        <v>209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138</v>
      </c>
      <c r="AU139" s="19" t="s">
        <v>81</v>
      </c>
    </row>
    <row r="140" s="13" customFormat="1">
      <c r="A140" s="13"/>
      <c r="B140" s="224"/>
      <c r="C140" s="225"/>
      <c r="D140" s="226" t="s">
        <v>140</v>
      </c>
      <c r="E140" s="227" t="s">
        <v>19</v>
      </c>
      <c r="F140" s="228" t="s">
        <v>210</v>
      </c>
      <c r="G140" s="225"/>
      <c r="H140" s="229">
        <v>3.5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140</v>
      </c>
      <c r="AU140" s="235" t="s">
        <v>81</v>
      </c>
      <c r="AV140" s="13" t="s">
        <v>81</v>
      </c>
      <c r="AW140" s="13" t="s">
        <v>33</v>
      </c>
      <c r="AX140" s="13" t="s">
        <v>79</v>
      </c>
      <c r="AY140" s="235" t="s">
        <v>129</v>
      </c>
    </row>
    <row r="141" s="2" customFormat="1" ht="37.8" customHeight="1">
      <c r="A141" s="40"/>
      <c r="B141" s="41"/>
      <c r="C141" s="206" t="s">
        <v>211</v>
      </c>
      <c r="D141" s="206" t="s">
        <v>131</v>
      </c>
      <c r="E141" s="207" t="s">
        <v>212</v>
      </c>
      <c r="F141" s="208" t="s">
        <v>213</v>
      </c>
      <c r="G141" s="209" t="s">
        <v>169</v>
      </c>
      <c r="H141" s="210">
        <v>3.5</v>
      </c>
      <c r="I141" s="211"/>
      <c r="J141" s="212">
        <f>ROUND(I141*H141,2)</f>
        <v>0</v>
      </c>
      <c r="K141" s="208" t="s">
        <v>135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0.015400000000000001</v>
      </c>
      <c r="R141" s="215">
        <f>Q141*H141</f>
        <v>0.053900000000000003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136</v>
      </c>
      <c r="AT141" s="217" t="s">
        <v>131</v>
      </c>
      <c r="AU141" s="217" t="s">
        <v>81</v>
      </c>
      <c r="AY141" s="19" t="s">
        <v>129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136</v>
      </c>
      <c r="BM141" s="217" t="s">
        <v>214</v>
      </c>
    </row>
    <row r="142" s="2" customFormat="1">
      <c r="A142" s="40"/>
      <c r="B142" s="41"/>
      <c r="C142" s="42"/>
      <c r="D142" s="219" t="s">
        <v>138</v>
      </c>
      <c r="E142" s="42"/>
      <c r="F142" s="220" t="s">
        <v>215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138</v>
      </c>
      <c r="AU142" s="19" t="s">
        <v>81</v>
      </c>
    </row>
    <row r="143" s="13" customFormat="1">
      <c r="A143" s="13"/>
      <c r="B143" s="224"/>
      <c r="C143" s="225"/>
      <c r="D143" s="226" t="s">
        <v>140</v>
      </c>
      <c r="E143" s="227" t="s">
        <v>19</v>
      </c>
      <c r="F143" s="228" t="s">
        <v>210</v>
      </c>
      <c r="G143" s="225"/>
      <c r="H143" s="229">
        <v>3.5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140</v>
      </c>
      <c r="AU143" s="235" t="s">
        <v>81</v>
      </c>
      <c r="AV143" s="13" t="s">
        <v>81</v>
      </c>
      <c r="AW143" s="13" t="s">
        <v>33</v>
      </c>
      <c r="AX143" s="13" t="s">
        <v>79</v>
      </c>
      <c r="AY143" s="235" t="s">
        <v>129</v>
      </c>
    </row>
    <row r="144" s="12" customFormat="1" ht="22.8" customHeight="1">
      <c r="A144" s="12"/>
      <c r="B144" s="190"/>
      <c r="C144" s="191"/>
      <c r="D144" s="192" t="s">
        <v>70</v>
      </c>
      <c r="E144" s="204" t="s">
        <v>216</v>
      </c>
      <c r="F144" s="204" t="s">
        <v>217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SUM(P145:P154)</f>
        <v>0</v>
      </c>
      <c r="Q144" s="198"/>
      <c r="R144" s="199">
        <f>SUM(R145:R154)</f>
        <v>0.77801465000000003</v>
      </c>
      <c r="S144" s="198"/>
      <c r="T144" s="200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79</v>
      </c>
      <c r="AT144" s="202" t="s">
        <v>70</v>
      </c>
      <c r="AU144" s="202" t="s">
        <v>79</v>
      </c>
      <c r="AY144" s="201" t="s">
        <v>129</v>
      </c>
      <c r="BK144" s="203">
        <f>SUM(BK145:BK154)</f>
        <v>0</v>
      </c>
    </row>
    <row r="145" s="2" customFormat="1" ht="44.25" customHeight="1">
      <c r="A145" s="40"/>
      <c r="B145" s="41"/>
      <c r="C145" s="206" t="s">
        <v>218</v>
      </c>
      <c r="D145" s="206" t="s">
        <v>131</v>
      </c>
      <c r="E145" s="207" t="s">
        <v>219</v>
      </c>
      <c r="F145" s="208" t="s">
        <v>220</v>
      </c>
      <c r="G145" s="209" t="s">
        <v>134</v>
      </c>
      <c r="H145" s="210">
        <v>5.9500000000000002</v>
      </c>
      <c r="I145" s="211"/>
      <c r="J145" s="212">
        <f>ROUND(I145*H145,2)</f>
        <v>0</v>
      </c>
      <c r="K145" s="208" t="s">
        <v>135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0.10095</v>
      </c>
      <c r="R145" s="215">
        <f>Q145*H145</f>
        <v>0.60065250000000003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136</v>
      </c>
      <c r="AT145" s="217" t="s">
        <v>131</v>
      </c>
      <c r="AU145" s="217" t="s">
        <v>81</v>
      </c>
      <c r="AY145" s="19" t="s">
        <v>129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136</v>
      </c>
      <c r="BM145" s="217" t="s">
        <v>221</v>
      </c>
    </row>
    <row r="146" s="2" customFormat="1">
      <c r="A146" s="40"/>
      <c r="B146" s="41"/>
      <c r="C146" s="42"/>
      <c r="D146" s="219" t="s">
        <v>138</v>
      </c>
      <c r="E146" s="42"/>
      <c r="F146" s="220" t="s">
        <v>222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138</v>
      </c>
      <c r="AU146" s="19" t="s">
        <v>81</v>
      </c>
    </row>
    <row r="147" s="13" customFormat="1">
      <c r="A147" s="13"/>
      <c r="B147" s="224"/>
      <c r="C147" s="225"/>
      <c r="D147" s="226" t="s">
        <v>140</v>
      </c>
      <c r="E147" s="227" t="s">
        <v>19</v>
      </c>
      <c r="F147" s="228" t="s">
        <v>223</v>
      </c>
      <c r="G147" s="225"/>
      <c r="H147" s="229">
        <v>5.9500000000000002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140</v>
      </c>
      <c r="AU147" s="235" t="s">
        <v>81</v>
      </c>
      <c r="AV147" s="13" t="s">
        <v>81</v>
      </c>
      <c r="AW147" s="13" t="s">
        <v>33</v>
      </c>
      <c r="AX147" s="13" t="s">
        <v>79</v>
      </c>
      <c r="AY147" s="235" t="s">
        <v>129</v>
      </c>
    </row>
    <row r="148" s="2" customFormat="1" ht="16.5" customHeight="1">
      <c r="A148" s="40"/>
      <c r="B148" s="41"/>
      <c r="C148" s="246" t="s">
        <v>224</v>
      </c>
      <c r="D148" s="246" t="s">
        <v>174</v>
      </c>
      <c r="E148" s="247" t="s">
        <v>225</v>
      </c>
      <c r="F148" s="248" t="s">
        <v>226</v>
      </c>
      <c r="G148" s="249" t="s">
        <v>134</v>
      </c>
      <c r="H148" s="250">
        <v>6.2480000000000002</v>
      </c>
      <c r="I148" s="251"/>
      <c r="J148" s="252">
        <f>ROUND(I148*H148,2)</f>
        <v>0</v>
      </c>
      <c r="K148" s="248" t="s">
        <v>135</v>
      </c>
      <c r="L148" s="253"/>
      <c r="M148" s="254" t="s">
        <v>19</v>
      </c>
      <c r="N148" s="255" t="s">
        <v>42</v>
      </c>
      <c r="O148" s="86"/>
      <c r="P148" s="215">
        <f>O148*H148</f>
        <v>0</v>
      </c>
      <c r="Q148" s="215">
        <v>0.028000000000000001</v>
      </c>
      <c r="R148" s="215">
        <f>Q148*H148</f>
        <v>0.17494400000000002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178</v>
      </c>
      <c r="AT148" s="217" t="s">
        <v>174</v>
      </c>
      <c r="AU148" s="217" t="s">
        <v>81</v>
      </c>
      <c r="AY148" s="19" t="s">
        <v>129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136</v>
      </c>
      <c r="BM148" s="217" t="s">
        <v>227</v>
      </c>
    </row>
    <row r="149" s="13" customFormat="1">
      <c r="A149" s="13"/>
      <c r="B149" s="224"/>
      <c r="C149" s="225"/>
      <c r="D149" s="226" t="s">
        <v>140</v>
      </c>
      <c r="E149" s="227" t="s">
        <v>19</v>
      </c>
      <c r="F149" s="228" t="s">
        <v>228</v>
      </c>
      <c r="G149" s="225"/>
      <c r="H149" s="229">
        <v>5.9500000000000002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140</v>
      </c>
      <c r="AU149" s="235" t="s">
        <v>81</v>
      </c>
      <c r="AV149" s="13" t="s">
        <v>81</v>
      </c>
      <c r="AW149" s="13" t="s">
        <v>33</v>
      </c>
      <c r="AX149" s="13" t="s">
        <v>79</v>
      </c>
      <c r="AY149" s="235" t="s">
        <v>129</v>
      </c>
    </row>
    <row r="150" s="13" customFormat="1">
      <c r="A150" s="13"/>
      <c r="B150" s="224"/>
      <c r="C150" s="225"/>
      <c r="D150" s="226" t="s">
        <v>140</v>
      </c>
      <c r="E150" s="225"/>
      <c r="F150" s="228" t="s">
        <v>229</v>
      </c>
      <c r="G150" s="225"/>
      <c r="H150" s="229">
        <v>6.2480000000000002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140</v>
      </c>
      <c r="AU150" s="235" t="s">
        <v>81</v>
      </c>
      <c r="AV150" s="13" t="s">
        <v>81</v>
      </c>
      <c r="AW150" s="13" t="s">
        <v>4</v>
      </c>
      <c r="AX150" s="13" t="s">
        <v>79</v>
      </c>
      <c r="AY150" s="235" t="s">
        <v>129</v>
      </c>
    </row>
    <row r="151" s="2" customFormat="1" ht="24.15" customHeight="1">
      <c r="A151" s="40"/>
      <c r="B151" s="41"/>
      <c r="C151" s="206" t="s">
        <v>230</v>
      </c>
      <c r="D151" s="206" t="s">
        <v>131</v>
      </c>
      <c r="E151" s="207" t="s">
        <v>231</v>
      </c>
      <c r="F151" s="208" t="s">
        <v>232</v>
      </c>
      <c r="G151" s="209" t="s">
        <v>169</v>
      </c>
      <c r="H151" s="210">
        <v>5.1449999999999996</v>
      </c>
      <c r="I151" s="211"/>
      <c r="J151" s="212">
        <f>ROUND(I151*H151,2)</f>
        <v>0</v>
      </c>
      <c r="K151" s="208" t="s">
        <v>135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0.00046999999999999999</v>
      </c>
      <c r="R151" s="215">
        <f>Q151*H151</f>
        <v>0.0024181499999999996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136</v>
      </c>
      <c r="AT151" s="217" t="s">
        <v>131</v>
      </c>
      <c r="AU151" s="217" t="s">
        <v>81</v>
      </c>
      <c r="AY151" s="19" t="s">
        <v>129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136</v>
      </c>
      <c r="BM151" s="217" t="s">
        <v>233</v>
      </c>
    </row>
    <row r="152" s="2" customFormat="1">
      <c r="A152" s="40"/>
      <c r="B152" s="41"/>
      <c r="C152" s="42"/>
      <c r="D152" s="219" t="s">
        <v>138</v>
      </c>
      <c r="E152" s="42"/>
      <c r="F152" s="220" t="s">
        <v>234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138</v>
      </c>
      <c r="AU152" s="19" t="s">
        <v>81</v>
      </c>
    </row>
    <row r="153" s="13" customFormat="1">
      <c r="A153" s="13"/>
      <c r="B153" s="224"/>
      <c r="C153" s="225"/>
      <c r="D153" s="226" t="s">
        <v>140</v>
      </c>
      <c r="E153" s="227" t="s">
        <v>19</v>
      </c>
      <c r="F153" s="228" t="s">
        <v>192</v>
      </c>
      <c r="G153" s="225"/>
      <c r="H153" s="229">
        <v>4.9000000000000004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140</v>
      </c>
      <c r="AU153" s="235" t="s">
        <v>81</v>
      </c>
      <c r="AV153" s="13" t="s">
        <v>81</v>
      </c>
      <c r="AW153" s="13" t="s">
        <v>33</v>
      </c>
      <c r="AX153" s="13" t="s">
        <v>79</v>
      </c>
      <c r="AY153" s="235" t="s">
        <v>129</v>
      </c>
    </row>
    <row r="154" s="13" customFormat="1">
      <c r="A154" s="13"/>
      <c r="B154" s="224"/>
      <c r="C154" s="225"/>
      <c r="D154" s="226" t="s">
        <v>140</v>
      </c>
      <c r="E154" s="225"/>
      <c r="F154" s="228" t="s">
        <v>235</v>
      </c>
      <c r="G154" s="225"/>
      <c r="H154" s="229">
        <v>5.1449999999999996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140</v>
      </c>
      <c r="AU154" s="235" t="s">
        <v>81</v>
      </c>
      <c r="AV154" s="13" t="s">
        <v>81</v>
      </c>
      <c r="AW154" s="13" t="s">
        <v>4</v>
      </c>
      <c r="AX154" s="13" t="s">
        <v>79</v>
      </c>
      <c r="AY154" s="235" t="s">
        <v>129</v>
      </c>
    </row>
    <row r="155" s="12" customFormat="1" ht="22.8" customHeight="1">
      <c r="A155" s="12"/>
      <c r="B155" s="190"/>
      <c r="C155" s="191"/>
      <c r="D155" s="192" t="s">
        <v>70</v>
      </c>
      <c r="E155" s="204" t="s">
        <v>236</v>
      </c>
      <c r="F155" s="204" t="s">
        <v>237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SUM(P156:P176)</f>
        <v>0</v>
      </c>
      <c r="Q155" s="198"/>
      <c r="R155" s="199">
        <f>SUM(R156:R176)</f>
        <v>0</v>
      </c>
      <c r="S155" s="198"/>
      <c r="T155" s="200">
        <f>SUM(T156:T176)</f>
        <v>7.766388000000001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79</v>
      </c>
      <c r="AT155" s="202" t="s">
        <v>70</v>
      </c>
      <c r="AU155" s="202" t="s">
        <v>79</v>
      </c>
      <c r="AY155" s="201" t="s">
        <v>129</v>
      </c>
      <c r="BK155" s="203">
        <f>SUM(BK156:BK176)</f>
        <v>0</v>
      </c>
    </row>
    <row r="156" s="2" customFormat="1" ht="24.15" customHeight="1">
      <c r="A156" s="40"/>
      <c r="B156" s="41"/>
      <c r="C156" s="206" t="s">
        <v>238</v>
      </c>
      <c r="D156" s="206" t="s">
        <v>131</v>
      </c>
      <c r="E156" s="207" t="s">
        <v>239</v>
      </c>
      <c r="F156" s="208" t="s">
        <v>240</v>
      </c>
      <c r="G156" s="209" t="s">
        <v>169</v>
      </c>
      <c r="H156" s="210">
        <v>19.776</v>
      </c>
      <c r="I156" s="211"/>
      <c r="J156" s="212">
        <f>ROUND(I156*H156,2)</f>
        <v>0</v>
      </c>
      <c r="K156" s="208" t="s">
        <v>135</v>
      </c>
      <c r="L156" s="46"/>
      <c r="M156" s="213" t="s">
        <v>19</v>
      </c>
      <c r="N156" s="214" t="s">
        <v>42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0.188</v>
      </c>
      <c r="T156" s="216">
        <f>S156*H156</f>
        <v>3.7178879999999999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136</v>
      </c>
      <c r="AT156" s="217" t="s">
        <v>131</v>
      </c>
      <c r="AU156" s="217" t="s">
        <v>81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136</v>
      </c>
      <c r="BM156" s="217" t="s">
        <v>241</v>
      </c>
    </row>
    <row r="157" s="2" customFormat="1">
      <c r="A157" s="40"/>
      <c r="B157" s="41"/>
      <c r="C157" s="42"/>
      <c r="D157" s="219" t="s">
        <v>138</v>
      </c>
      <c r="E157" s="42"/>
      <c r="F157" s="220" t="s">
        <v>242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81</v>
      </c>
    </row>
    <row r="158" s="14" customFormat="1">
      <c r="A158" s="14"/>
      <c r="B158" s="236"/>
      <c r="C158" s="237"/>
      <c r="D158" s="226" t="s">
        <v>140</v>
      </c>
      <c r="E158" s="238" t="s">
        <v>19</v>
      </c>
      <c r="F158" s="239" t="s">
        <v>243</v>
      </c>
      <c r="G158" s="237"/>
      <c r="H158" s="238" t="s">
        <v>19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140</v>
      </c>
      <c r="AU158" s="245" t="s">
        <v>81</v>
      </c>
      <c r="AV158" s="14" t="s">
        <v>79</v>
      </c>
      <c r="AW158" s="14" t="s">
        <v>33</v>
      </c>
      <c r="AX158" s="14" t="s">
        <v>71</v>
      </c>
      <c r="AY158" s="245" t="s">
        <v>129</v>
      </c>
    </row>
    <row r="159" s="13" customFormat="1">
      <c r="A159" s="13"/>
      <c r="B159" s="224"/>
      <c r="C159" s="225"/>
      <c r="D159" s="226" t="s">
        <v>140</v>
      </c>
      <c r="E159" s="227" t="s">
        <v>19</v>
      </c>
      <c r="F159" s="228" t="s">
        <v>244</v>
      </c>
      <c r="G159" s="225"/>
      <c r="H159" s="229">
        <v>19.776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140</v>
      </c>
      <c r="AU159" s="235" t="s">
        <v>81</v>
      </c>
      <c r="AV159" s="13" t="s">
        <v>81</v>
      </c>
      <c r="AW159" s="13" t="s">
        <v>33</v>
      </c>
      <c r="AX159" s="13" t="s">
        <v>79</v>
      </c>
      <c r="AY159" s="235" t="s">
        <v>129</v>
      </c>
    </row>
    <row r="160" s="2" customFormat="1" ht="24.15" customHeight="1">
      <c r="A160" s="40"/>
      <c r="B160" s="41"/>
      <c r="C160" s="206" t="s">
        <v>245</v>
      </c>
      <c r="D160" s="206" t="s">
        <v>131</v>
      </c>
      <c r="E160" s="207" t="s">
        <v>246</v>
      </c>
      <c r="F160" s="208" t="s">
        <v>247</v>
      </c>
      <c r="G160" s="209" t="s">
        <v>144</v>
      </c>
      <c r="H160" s="210">
        <v>1.6240000000000001</v>
      </c>
      <c r="I160" s="211"/>
      <c r="J160" s="212">
        <f>ROUND(I160*H160,2)</f>
        <v>0</v>
      </c>
      <c r="K160" s="208" t="s">
        <v>135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2.2000000000000002</v>
      </c>
      <c r="T160" s="216">
        <f>S160*H160</f>
        <v>3.5728000000000004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136</v>
      </c>
      <c r="AT160" s="217" t="s">
        <v>131</v>
      </c>
      <c r="AU160" s="217" t="s">
        <v>81</v>
      </c>
      <c r="AY160" s="19" t="s">
        <v>129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136</v>
      </c>
      <c r="BM160" s="217" t="s">
        <v>248</v>
      </c>
    </row>
    <row r="161" s="2" customFormat="1">
      <c r="A161" s="40"/>
      <c r="B161" s="41"/>
      <c r="C161" s="42"/>
      <c r="D161" s="219" t="s">
        <v>138</v>
      </c>
      <c r="E161" s="42"/>
      <c r="F161" s="220" t="s">
        <v>249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138</v>
      </c>
      <c r="AU161" s="19" t="s">
        <v>81</v>
      </c>
    </row>
    <row r="162" s="13" customFormat="1">
      <c r="A162" s="13"/>
      <c r="B162" s="224"/>
      <c r="C162" s="225"/>
      <c r="D162" s="226" t="s">
        <v>140</v>
      </c>
      <c r="E162" s="227" t="s">
        <v>19</v>
      </c>
      <c r="F162" s="228" t="s">
        <v>250</v>
      </c>
      <c r="G162" s="225"/>
      <c r="H162" s="229">
        <v>1.6240000000000001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140</v>
      </c>
      <c r="AU162" s="235" t="s">
        <v>81</v>
      </c>
      <c r="AV162" s="13" t="s">
        <v>81</v>
      </c>
      <c r="AW162" s="13" t="s">
        <v>33</v>
      </c>
      <c r="AX162" s="13" t="s">
        <v>71</v>
      </c>
      <c r="AY162" s="235" t="s">
        <v>129</v>
      </c>
    </row>
    <row r="163" s="15" customFormat="1">
      <c r="A163" s="15"/>
      <c r="B163" s="256"/>
      <c r="C163" s="257"/>
      <c r="D163" s="226" t="s">
        <v>140</v>
      </c>
      <c r="E163" s="258" t="s">
        <v>19</v>
      </c>
      <c r="F163" s="259" t="s">
        <v>251</v>
      </c>
      <c r="G163" s="257"/>
      <c r="H163" s="260">
        <v>1.6240000000000001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140</v>
      </c>
      <c r="AU163" s="266" t="s">
        <v>81</v>
      </c>
      <c r="AV163" s="15" t="s">
        <v>136</v>
      </c>
      <c r="AW163" s="15" t="s">
        <v>33</v>
      </c>
      <c r="AX163" s="15" t="s">
        <v>79</v>
      </c>
      <c r="AY163" s="266" t="s">
        <v>129</v>
      </c>
    </row>
    <row r="164" s="2" customFormat="1" ht="33" customHeight="1">
      <c r="A164" s="40"/>
      <c r="B164" s="41"/>
      <c r="C164" s="206" t="s">
        <v>252</v>
      </c>
      <c r="D164" s="206" t="s">
        <v>131</v>
      </c>
      <c r="E164" s="207" t="s">
        <v>253</v>
      </c>
      <c r="F164" s="208" t="s">
        <v>254</v>
      </c>
      <c r="G164" s="209" t="s">
        <v>144</v>
      </c>
      <c r="H164" s="210">
        <v>1.6240000000000001</v>
      </c>
      <c r="I164" s="211"/>
      <c r="J164" s="212">
        <f>ROUND(I164*H164,2)</f>
        <v>0</v>
      </c>
      <c r="K164" s="208" t="s">
        <v>135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0.043999999999999997</v>
      </c>
      <c r="T164" s="216">
        <f>S164*H164</f>
        <v>0.071456000000000006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136</v>
      </c>
      <c r="AT164" s="217" t="s">
        <v>131</v>
      </c>
      <c r="AU164" s="217" t="s">
        <v>81</v>
      </c>
      <c r="AY164" s="19" t="s">
        <v>129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136</v>
      </c>
      <c r="BM164" s="217" t="s">
        <v>255</v>
      </c>
    </row>
    <row r="165" s="2" customFormat="1">
      <c r="A165" s="40"/>
      <c r="B165" s="41"/>
      <c r="C165" s="42"/>
      <c r="D165" s="219" t="s">
        <v>138</v>
      </c>
      <c r="E165" s="42"/>
      <c r="F165" s="220" t="s">
        <v>256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138</v>
      </c>
      <c r="AU165" s="19" t="s">
        <v>81</v>
      </c>
    </row>
    <row r="166" s="13" customFormat="1">
      <c r="A166" s="13"/>
      <c r="B166" s="224"/>
      <c r="C166" s="225"/>
      <c r="D166" s="226" t="s">
        <v>140</v>
      </c>
      <c r="E166" s="227" t="s">
        <v>19</v>
      </c>
      <c r="F166" s="228" t="s">
        <v>250</v>
      </c>
      <c r="G166" s="225"/>
      <c r="H166" s="229">
        <v>1.6240000000000001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140</v>
      </c>
      <c r="AU166" s="235" t="s">
        <v>81</v>
      </c>
      <c r="AV166" s="13" t="s">
        <v>81</v>
      </c>
      <c r="AW166" s="13" t="s">
        <v>33</v>
      </c>
      <c r="AX166" s="13" t="s">
        <v>71</v>
      </c>
      <c r="AY166" s="235" t="s">
        <v>129</v>
      </c>
    </row>
    <row r="167" s="15" customFormat="1">
      <c r="A167" s="15"/>
      <c r="B167" s="256"/>
      <c r="C167" s="257"/>
      <c r="D167" s="226" t="s">
        <v>140</v>
      </c>
      <c r="E167" s="258" t="s">
        <v>19</v>
      </c>
      <c r="F167" s="259" t="s">
        <v>251</v>
      </c>
      <c r="G167" s="257"/>
      <c r="H167" s="260">
        <v>1.6240000000000001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6" t="s">
        <v>140</v>
      </c>
      <c r="AU167" s="266" t="s">
        <v>81</v>
      </c>
      <c r="AV167" s="15" t="s">
        <v>136</v>
      </c>
      <c r="AW167" s="15" t="s">
        <v>33</v>
      </c>
      <c r="AX167" s="15" t="s">
        <v>79</v>
      </c>
      <c r="AY167" s="266" t="s">
        <v>129</v>
      </c>
    </row>
    <row r="168" s="2" customFormat="1" ht="37.8" customHeight="1">
      <c r="A168" s="40"/>
      <c r="B168" s="41"/>
      <c r="C168" s="206" t="s">
        <v>257</v>
      </c>
      <c r="D168" s="206" t="s">
        <v>131</v>
      </c>
      <c r="E168" s="207" t="s">
        <v>258</v>
      </c>
      <c r="F168" s="208" t="s">
        <v>259</v>
      </c>
      <c r="G168" s="209" t="s">
        <v>169</v>
      </c>
      <c r="H168" s="210">
        <v>5.319</v>
      </c>
      <c r="I168" s="211"/>
      <c r="J168" s="212">
        <f>ROUND(I168*H168,2)</f>
        <v>0</v>
      </c>
      <c r="K168" s="208" t="s">
        <v>135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0.075999999999999998</v>
      </c>
      <c r="T168" s="216">
        <f>S168*H168</f>
        <v>0.40424399999999999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136</v>
      </c>
      <c r="AT168" s="217" t="s">
        <v>131</v>
      </c>
      <c r="AU168" s="217" t="s">
        <v>81</v>
      </c>
      <c r="AY168" s="19" t="s">
        <v>129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136</v>
      </c>
      <c r="BM168" s="217" t="s">
        <v>260</v>
      </c>
    </row>
    <row r="169" s="2" customFormat="1">
      <c r="A169" s="40"/>
      <c r="B169" s="41"/>
      <c r="C169" s="42"/>
      <c r="D169" s="219" t="s">
        <v>138</v>
      </c>
      <c r="E169" s="42"/>
      <c r="F169" s="220" t="s">
        <v>261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138</v>
      </c>
      <c r="AU169" s="19" t="s">
        <v>81</v>
      </c>
    </row>
    <row r="170" s="13" customFormat="1">
      <c r="A170" s="13"/>
      <c r="B170" s="224"/>
      <c r="C170" s="225"/>
      <c r="D170" s="226" t="s">
        <v>140</v>
      </c>
      <c r="E170" s="227" t="s">
        <v>19</v>
      </c>
      <c r="F170" s="228" t="s">
        <v>262</v>
      </c>
      <c r="G170" s="225"/>
      <c r="H170" s="229">
        <v>5.319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140</v>
      </c>
      <c r="AU170" s="235" t="s">
        <v>81</v>
      </c>
      <c r="AV170" s="13" t="s">
        <v>81</v>
      </c>
      <c r="AW170" s="13" t="s">
        <v>33</v>
      </c>
      <c r="AX170" s="13" t="s">
        <v>79</v>
      </c>
      <c r="AY170" s="235" t="s">
        <v>129</v>
      </c>
    </row>
    <row r="171" s="2" customFormat="1" ht="21.75" customHeight="1">
      <c r="A171" s="40"/>
      <c r="B171" s="41"/>
      <c r="C171" s="206" t="s">
        <v>7</v>
      </c>
      <c r="D171" s="206" t="s">
        <v>131</v>
      </c>
      <c r="E171" s="207" t="s">
        <v>263</v>
      </c>
      <c r="F171" s="208" t="s">
        <v>264</v>
      </c>
      <c r="G171" s="209" t="s">
        <v>169</v>
      </c>
      <c r="H171" s="210">
        <v>26.199999999999999</v>
      </c>
      <c r="I171" s="211"/>
      <c r="J171" s="212">
        <f>ROUND(I171*H171,2)</f>
        <v>0</v>
      </c>
      <c r="K171" s="208" t="s">
        <v>135</v>
      </c>
      <c r="L171" s="46"/>
      <c r="M171" s="213" t="s">
        <v>19</v>
      </c>
      <c r="N171" s="214" t="s">
        <v>42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136</v>
      </c>
      <c r="AT171" s="217" t="s">
        <v>131</v>
      </c>
      <c r="AU171" s="217" t="s">
        <v>81</v>
      </c>
      <c r="AY171" s="19" t="s">
        <v>129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136</v>
      </c>
      <c r="BM171" s="217" t="s">
        <v>265</v>
      </c>
    </row>
    <row r="172" s="2" customFormat="1">
      <c r="A172" s="40"/>
      <c r="B172" s="41"/>
      <c r="C172" s="42"/>
      <c r="D172" s="219" t="s">
        <v>138</v>
      </c>
      <c r="E172" s="42"/>
      <c r="F172" s="220" t="s">
        <v>266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138</v>
      </c>
      <c r="AU172" s="19" t="s">
        <v>81</v>
      </c>
    </row>
    <row r="173" s="13" customFormat="1">
      <c r="A173" s="13"/>
      <c r="B173" s="224"/>
      <c r="C173" s="225"/>
      <c r="D173" s="226" t="s">
        <v>140</v>
      </c>
      <c r="E173" s="227" t="s">
        <v>19</v>
      </c>
      <c r="F173" s="228" t="s">
        <v>267</v>
      </c>
      <c r="G173" s="225"/>
      <c r="H173" s="229">
        <v>26.199999999999999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140</v>
      </c>
      <c r="AU173" s="235" t="s">
        <v>81</v>
      </c>
      <c r="AV173" s="13" t="s">
        <v>81</v>
      </c>
      <c r="AW173" s="13" t="s">
        <v>33</v>
      </c>
      <c r="AX173" s="13" t="s">
        <v>79</v>
      </c>
      <c r="AY173" s="235" t="s">
        <v>129</v>
      </c>
    </row>
    <row r="174" s="2" customFormat="1" ht="24.15" customHeight="1">
      <c r="A174" s="40"/>
      <c r="B174" s="41"/>
      <c r="C174" s="206" t="s">
        <v>268</v>
      </c>
      <c r="D174" s="206" t="s">
        <v>131</v>
      </c>
      <c r="E174" s="207" t="s">
        <v>269</v>
      </c>
      <c r="F174" s="208" t="s">
        <v>270</v>
      </c>
      <c r="G174" s="209" t="s">
        <v>169</v>
      </c>
      <c r="H174" s="210">
        <v>52.399999999999999</v>
      </c>
      <c r="I174" s="211"/>
      <c r="J174" s="212">
        <f>ROUND(I174*H174,2)</f>
        <v>0</v>
      </c>
      <c r="K174" s="208" t="s">
        <v>135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136</v>
      </c>
      <c r="AT174" s="217" t="s">
        <v>131</v>
      </c>
      <c r="AU174" s="217" t="s">
        <v>81</v>
      </c>
      <c r="AY174" s="19" t="s">
        <v>129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136</v>
      </c>
      <c r="BM174" s="217" t="s">
        <v>271</v>
      </c>
    </row>
    <row r="175" s="2" customFormat="1">
      <c r="A175" s="40"/>
      <c r="B175" s="41"/>
      <c r="C175" s="42"/>
      <c r="D175" s="219" t="s">
        <v>138</v>
      </c>
      <c r="E175" s="42"/>
      <c r="F175" s="220" t="s">
        <v>272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138</v>
      </c>
      <c r="AU175" s="19" t="s">
        <v>81</v>
      </c>
    </row>
    <row r="176" s="13" customFormat="1">
      <c r="A176" s="13"/>
      <c r="B176" s="224"/>
      <c r="C176" s="225"/>
      <c r="D176" s="226" t="s">
        <v>140</v>
      </c>
      <c r="E176" s="227" t="s">
        <v>19</v>
      </c>
      <c r="F176" s="228" t="s">
        <v>273</v>
      </c>
      <c r="G176" s="225"/>
      <c r="H176" s="229">
        <v>52.399999999999999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140</v>
      </c>
      <c r="AU176" s="235" t="s">
        <v>81</v>
      </c>
      <c r="AV176" s="13" t="s">
        <v>81</v>
      </c>
      <c r="AW176" s="13" t="s">
        <v>33</v>
      </c>
      <c r="AX176" s="13" t="s">
        <v>79</v>
      </c>
      <c r="AY176" s="235" t="s">
        <v>129</v>
      </c>
    </row>
    <row r="177" s="12" customFormat="1" ht="22.8" customHeight="1">
      <c r="A177" s="12"/>
      <c r="B177" s="190"/>
      <c r="C177" s="191"/>
      <c r="D177" s="192" t="s">
        <v>70</v>
      </c>
      <c r="E177" s="204" t="s">
        <v>274</v>
      </c>
      <c r="F177" s="204" t="s">
        <v>275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SUM(P178:P186)</f>
        <v>0</v>
      </c>
      <c r="Q177" s="198"/>
      <c r="R177" s="199">
        <f>SUM(R178:R186)</f>
        <v>0</v>
      </c>
      <c r="S177" s="198"/>
      <c r="T177" s="200">
        <f>SUM(T178:T186)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79</v>
      </c>
      <c r="AT177" s="202" t="s">
        <v>70</v>
      </c>
      <c r="AU177" s="202" t="s">
        <v>79</v>
      </c>
      <c r="AY177" s="201" t="s">
        <v>129</v>
      </c>
      <c r="BK177" s="203">
        <f>SUM(BK178:BK186)</f>
        <v>0</v>
      </c>
    </row>
    <row r="178" s="2" customFormat="1" ht="37.8" customHeight="1">
      <c r="A178" s="40"/>
      <c r="B178" s="41"/>
      <c r="C178" s="206" t="s">
        <v>276</v>
      </c>
      <c r="D178" s="206" t="s">
        <v>131</v>
      </c>
      <c r="E178" s="207" t="s">
        <v>277</v>
      </c>
      <c r="F178" s="208" t="s">
        <v>278</v>
      </c>
      <c r="G178" s="209" t="s">
        <v>279</v>
      </c>
      <c r="H178" s="210">
        <v>10.294000000000001</v>
      </c>
      <c r="I178" s="211"/>
      <c r="J178" s="212">
        <f>ROUND(I178*H178,2)</f>
        <v>0</v>
      </c>
      <c r="K178" s="208" t="s">
        <v>135</v>
      </c>
      <c r="L178" s="46"/>
      <c r="M178" s="213" t="s">
        <v>19</v>
      </c>
      <c r="N178" s="214" t="s">
        <v>42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136</v>
      </c>
      <c r="AT178" s="217" t="s">
        <v>131</v>
      </c>
      <c r="AU178" s="217" t="s">
        <v>81</v>
      </c>
      <c r="AY178" s="19" t="s">
        <v>129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136</v>
      </c>
      <c r="BM178" s="217" t="s">
        <v>280</v>
      </c>
    </row>
    <row r="179" s="2" customFormat="1">
      <c r="A179" s="40"/>
      <c r="B179" s="41"/>
      <c r="C179" s="42"/>
      <c r="D179" s="219" t="s">
        <v>138</v>
      </c>
      <c r="E179" s="42"/>
      <c r="F179" s="220" t="s">
        <v>281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138</v>
      </c>
      <c r="AU179" s="19" t="s">
        <v>81</v>
      </c>
    </row>
    <row r="180" s="2" customFormat="1" ht="33" customHeight="1">
      <c r="A180" s="40"/>
      <c r="B180" s="41"/>
      <c r="C180" s="206" t="s">
        <v>282</v>
      </c>
      <c r="D180" s="206" t="s">
        <v>131</v>
      </c>
      <c r="E180" s="207" t="s">
        <v>283</v>
      </c>
      <c r="F180" s="208" t="s">
        <v>284</v>
      </c>
      <c r="G180" s="209" t="s">
        <v>279</v>
      </c>
      <c r="H180" s="210">
        <v>10.294000000000001</v>
      </c>
      <c r="I180" s="211"/>
      <c r="J180" s="212">
        <f>ROUND(I180*H180,2)</f>
        <v>0</v>
      </c>
      <c r="K180" s="208" t="s">
        <v>135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136</v>
      </c>
      <c r="AT180" s="217" t="s">
        <v>131</v>
      </c>
      <c r="AU180" s="217" t="s">
        <v>81</v>
      </c>
      <c r="AY180" s="19" t="s">
        <v>129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136</v>
      </c>
      <c r="BM180" s="217" t="s">
        <v>285</v>
      </c>
    </row>
    <row r="181" s="2" customFormat="1">
      <c r="A181" s="40"/>
      <c r="B181" s="41"/>
      <c r="C181" s="42"/>
      <c r="D181" s="219" t="s">
        <v>138</v>
      </c>
      <c r="E181" s="42"/>
      <c r="F181" s="220" t="s">
        <v>286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138</v>
      </c>
      <c r="AU181" s="19" t="s">
        <v>81</v>
      </c>
    </row>
    <row r="182" s="2" customFormat="1" ht="44.25" customHeight="1">
      <c r="A182" s="40"/>
      <c r="B182" s="41"/>
      <c r="C182" s="206" t="s">
        <v>287</v>
      </c>
      <c r="D182" s="206" t="s">
        <v>131</v>
      </c>
      <c r="E182" s="207" t="s">
        <v>288</v>
      </c>
      <c r="F182" s="208" t="s">
        <v>289</v>
      </c>
      <c r="G182" s="209" t="s">
        <v>279</v>
      </c>
      <c r="H182" s="210">
        <v>144.11600000000001</v>
      </c>
      <c r="I182" s="211"/>
      <c r="J182" s="212">
        <f>ROUND(I182*H182,2)</f>
        <v>0</v>
      </c>
      <c r="K182" s="208" t="s">
        <v>135</v>
      </c>
      <c r="L182" s="46"/>
      <c r="M182" s="213" t="s">
        <v>19</v>
      </c>
      <c r="N182" s="214" t="s">
        <v>42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136</v>
      </c>
      <c r="AT182" s="217" t="s">
        <v>131</v>
      </c>
      <c r="AU182" s="217" t="s">
        <v>81</v>
      </c>
      <c r="AY182" s="19" t="s">
        <v>129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136</v>
      </c>
      <c r="BM182" s="217" t="s">
        <v>290</v>
      </c>
    </row>
    <row r="183" s="2" customFormat="1">
      <c r="A183" s="40"/>
      <c r="B183" s="41"/>
      <c r="C183" s="42"/>
      <c r="D183" s="219" t="s">
        <v>138</v>
      </c>
      <c r="E183" s="42"/>
      <c r="F183" s="220" t="s">
        <v>291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138</v>
      </c>
      <c r="AU183" s="19" t="s">
        <v>81</v>
      </c>
    </row>
    <row r="184" s="13" customFormat="1">
      <c r="A184" s="13"/>
      <c r="B184" s="224"/>
      <c r="C184" s="225"/>
      <c r="D184" s="226" t="s">
        <v>140</v>
      </c>
      <c r="E184" s="227" t="s">
        <v>19</v>
      </c>
      <c r="F184" s="228" t="s">
        <v>292</v>
      </c>
      <c r="G184" s="225"/>
      <c r="H184" s="229">
        <v>144.11600000000001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140</v>
      </c>
      <c r="AU184" s="235" t="s">
        <v>81</v>
      </c>
      <c r="AV184" s="13" t="s">
        <v>81</v>
      </c>
      <c r="AW184" s="13" t="s">
        <v>33</v>
      </c>
      <c r="AX184" s="13" t="s">
        <v>79</v>
      </c>
      <c r="AY184" s="235" t="s">
        <v>129</v>
      </c>
    </row>
    <row r="185" s="2" customFormat="1" ht="49.05" customHeight="1">
      <c r="A185" s="40"/>
      <c r="B185" s="41"/>
      <c r="C185" s="206" t="s">
        <v>293</v>
      </c>
      <c r="D185" s="206" t="s">
        <v>131</v>
      </c>
      <c r="E185" s="207" t="s">
        <v>294</v>
      </c>
      <c r="F185" s="208" t="s">
        <v>295</v>
      </c>
      <c r="G185" s="209" t="s">
        <v>279</v>
      </c>
      <c r="H185" s="210">
        <v>10.294000000000001</v>
      </c>
      <c r="I185" s="211"/>
      <c r="J185" s="212">
        <f>ROUND(I185*H185,2)</f>
        <v>0</v>
      </c>
      <c r="K185" s="208" t="s">
        <v>135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136</v>
      </c>
      <c r="AT185" s="217" t="s">
        <v>131</v>
      </c>
      <c r="AU185" s="217" t="s">
        <v>81</v>
      </c>
      <c r="AY185" s="19" t="s">
        <v>129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136</v>
      </c>
      <c r="BM185" s="217" t="s">
        <v>296</v>
      </c>
    </row>
    <row r="186" s="2" customFormat="1">
      <c r="A186" s="40"/>
      <c r="B186" s="41"/>
      <c r="C186" s="42"/>
      <c r="D186" s="219" t="s">
        <v>138</v>
      </c>
      <c r="E186" s="42"/>
      <c r="F186" s="220" t="s">
        <v>297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138</v>
      </c>
      <c r="AU186" s="19" t="s">
        <v>81</v>
      </c>
    </row>
    <row r="187" s="12" customFormat="1" ht="22.8" customHeight="1">
      <c r="A187" s="12"/>
      <c r="B187" s="190"/>
      <c r="C187" s="191"/>
      <c r="D187" s="192" t="s">
        <v>70</v>
      </c>
      <c r="E187" s="204" t="s">
        <v>298</v>
      </c>
      <c r="F187" s="204" t="s">
        <v>299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SUM(P188:P189)</f>
        <v>0</v>
      </c>
      <c r="Q187" s="198"/>
      <c r="R187" s="199">
        <f>SUM(R188:R189)</f>
        <v>0</v>
      </c>
      <c r="S187" s="198"/>
      <c r="T187" s="200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79</v>
      </c>
      <c r="AT187" s="202" t="s">
        <v>70</v>
      </c>
      <c r="AU187" s="202" t="s">
        <v>79</v>
      </c>
      <c r="AY187" s="201" t="s">
        <v>129</v>
      </c>
      <c r="BK187" s="203">
        <f>SUM(BK188:BK189)</f>
        <v>0</v>
      </c>
    </row>
    <row r="188" s="2" customFormat="1" ht="55.5" customHeight="1">
      <c r="A188" s="40"/>
      <c r="B188" s="41"/>
      <c r="C188" s="206" t="s">
        <v>300</v>
      </c>
      <c r="D188" s="206" t="s">
        <v>131</v>
      </c>
      <c r="E188" s="207" t="s">
        <v>301</v>
      </c>
      <c r="F188" s="208" t="s">
        <v>302</v>
      </c>
      <c r="G188" s="209" t="s">
        <v>279</v>
      </c>
      <c r="H188" s="210">
        <v>2.855</v>
      </c>
      <c r="I188" s="211"/>
      <c r="J188" s="212">
        <f>ROUND(I188*H188,2)</f>
        <v>0</v>
      </c>
      <c r="K188" s="208" t="s">
        <v>135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136</v>
      </c>
      <c r="AT188" s="217" t="s">
        <v>131</v>
      </c>
      <c r="AU188" s="217" t="s">
        <v>81</v>
      </c>
      <c r="AY188" s="19" t="s">
        <v>129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136</v>
      </c>
      <c r="BM188" s="217" t="s">
        <v>303</v>
      </c>
    </row>
    <row r="189" s="2" customFormat="1">
      <c r="A189" s="40"/>
      <c r="B189" s="41"/>
      <c r="C189" s="42"/>
      <c r="D189" s="219" t="s">
        <v>138</v>
      </c>
      <c r="E189" s="42"/>
      <c r="F189" s="220" t="s">
        <v>304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138</v>
      </c>
      <c r="AU189" s="19" t="s">
        <v>81</v>
      </c>
    </row>
    <row r="190" s="12" customFormat="1" ht="25.92" customHeight="1">
      <c r="A190" s="12"/>
      <c r="B190" s="190"/>
      <c r="C190" s="191"/>
      <c r="D190" s="192" t="s">
        <v>70</v>
      </c>
      <c r="E190" s="193" t="s">
        <v>305</v>
      </c>
      <c r="F190" s="193" t="s">
        <v>306</v>
      </c>
      <c r="G190" s="191"/>
      <c r="H190" s="191"/>
      <c r="I190" s="194"/>
      <c r="J190" s="195">
        <f>BK190</f>
        <v>0</v>
      </c>
      <c r="K190" s="191"/>
      <c r="L190" s="196"/>
      <c r="M190" s="197"/>
      <c r="N190" s="198"/>
      <c r="O190" s="198"/>
      <c r="P190" s="199">
        <f>P191+P195+P204+P214+P221+P234+P241+P247+P260+P275</f>
        <v>0</v>
      </c>
      <c r="Q190" s="198"/>
      <c r="R190" s="199">
        <f>R191+R195+R204+R214+R221+R234+R241+R247+R260+R275</f>
        <v>0.57812879999999989</v>
      </c>
      <c r="S190" s="198"/>
      <c r="T190" s="200">
        <f>T191+T195+T204+T214+T221+T234+T241+T247+T260+T275</f>
        <v>1.317725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1" t="s">
        <v>81</v>
      </c>
      <c r="AT190" s="202" t="s">
        <v>70</v>
      </c>
      <c r="AU190" s="202" t="s">
        <v>71</v>
      </c>
      <c r="AY190" s="201" t="s">
        <v>129</v>
      </c>
      <c r="BK190" s="203">
        <f>BK191+BK195+BK204+BK214+BK221+BK234+BK241+BK247+BK260+BK275</f>
        <v>0</v>
      </c>
    </row>
    <row r="191" s="12" customFormat="1" ht="22.8" customHeight="1">
      <c r="A191" s="12"/>
      <c r="B191" s="190"/>
      <c r="C191" s="191"/>
      <c r="D191" s="192" t="s">
        <v>70</v>
      </c>
      <c r="E191" s="204" t="s">
        <v>307</v>
      </c>
      <c r="F191" s="204" t="s">
        <v>308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SUM(P192:P194)</f>
        <v>0</v>
      </c>
      <c r="Q191" s="198"/>
      <c r="R191" s="199">
        <f>SUM(R192:R194)</f>
        <v>0</v>
      </c>
      <c r="S191" s="198"/>
      <c r="T191" s="200">
        <f>SUM(T192:T194)</f>
        <v>0.82530000000000003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81</v>
      </c>
      <c r="AT191" s="202" t="s">
        <v>70</v>
      </c>
      <c r="AU191" s="202" t="s">
        <v>79</v>
      </c>
      <c r="AY191" s="201" t="s">
        <v>129</v>
      </c>
      <c r="BK191" s="203">
        <f>SUM(BK192:BK194)</f>
        <v>0</v>
      </c>
    </row>
    <row r="192" s="2" customFormat="1" ht="24.15" customHeight="1">
      <c r="A192" s="40"/>
      <c r="B192" s="41"/>
      <c r="C192" s="206" t="s">
        <v>309</v>
      </c>
      <c r="D192" s="206" t="s">
        <v>131</v>
      </c>
      <c r="E192" s="207" t="s">
        <v>310</v>
      </c>
      <c r="F192" s="208" t="s">
        <v>311</v>
      </c>
      <c r="G192" s="209" t="s">
        <v>169</v>
      </c>
      <c r="H192" s="210">
        <v>55.020000000000003</v>
      </c>
      <c r="I192" s="211"/>
      <c r="J192" s="212">
        <f>ROUND(I192*H192,2)</f>
        <v>0</v>
      </c>
      <c r="K192" s="208" t="s">
        <v>312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0.014999999999999999</v>
      </c>
      <c r="T192" s="216">
        <f>S192*H192</f>
        <v>0.82530000000000003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230</v>
      </c>
      <c r="AT192" s="217" t="s">
        <v>131</v>
      </c>
      <c r="AU192" s="217" t="s">
        <v>81</v>
      </c>
      <c r="AY192" s="19" t="s">
        <v>129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230</v>
      </c>
      <c r="BM192" s="217" t="s">
        <v>313</v>
      </c>
    </row>
    <row r="193" s="14" customFormat="1">
      <c r="A193" s="14"/>
      <c r="B193" s="236"/>
      <c r="C193" s="237"/>
      <c r="D193" s="226" t="s">
        <v>140</v>
      </c>
      <c r="E193" s="238" t="s">
        <v>19</v>
      </c>
      <c r="F193" s="239" t="s">
        <v>243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140</v>
      </c>
      <c r="AU193" s="245" t="s">
        <v>81</v>
      </c>
      <c r="AV193" s="14" t="s">
        <v>79</v>
      </c>
      <c r="AW193" s="14" t="s">
        <v>33</v>
      </c>
      <c r="AX193" s="14" t="s">
        <v>71</v>
      </c>
      <c r="AY193" s="245" t="s">
        <v>129</v>
      </c>
    </row>
    <row r="194" s="13" customFormat="1">
      <c r="A194" s="13"/>
      <c r="B194" s="224"/>
      <c r="C194" s="225"/>
      <c r="D194" s="226" t="s">
        <v>140</v>
      </c>
      <c r="E194" s="227" t="s">
        <v>19</v>
      </c>
      <c r="F194" s="228" t="s">
        <v>314</v>
      </c>
      <c r="G194" s="225"/>
      <c r="H194" s="229">
        <v>55.020000000000003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140</v>
      </c>
      <c r="AU194" s="235" t="s">
        <v>81</v>
      </c>
      <c r="AV194" s="13" t="s">
        <v>81</v>
      </c>
      <c r="AW194" s="13" t="s">
        <v>33</v>
      </c>
      <c r="AX194" s="13" t="s">
        <v>79</v>
      </c>
      <c r="AY194" s="235" t="s">
        <v>129</v>
      </c>
    </row>
    <row r="195" s="12" customFormat="1" ht="22.8" customHeight="1">
      <c r="A195" s="12"/>
      <c r="B195" s="190"/>
      <c r="C195" s="191"/>
      <c r="D195" s="192" t="s">
        <v>70</v>
      </c>
      <c r="E195" s="204" t="s">
        <v>315</v>
      </c>
      <c r="F195" s="204" t="s">
        <v>316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SUM(P196:P203)</f>
        <v>0</v>
      </c>
      <c r="Q195" s="198"/>
      <c r="R195" s="199">
        <f>SUM(R196:R203)</f>
        <v>0.14879999999999999</v>
      </c>
      <c r="S195" s="198"/>
      <c r="T195" s="200">
        <f>SUM(T196:T203)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81</v>
      </c>
      <c r="AT195" s="202" t="s">
        <v>70</v>
      </c>
      <c r="AU195" s="202" t="s">
        <v>79</v>
      </c>
      <c r="AY195" s="201" t="s">
        <v>129</v>
      </c>
      <c r="BK195" s="203">
        <f>SUM(BK196:BK203)</f>
        <v>0</v>
      </c>
    </row>
    <row r="196" s="2" customFormat="1" ht="37.8" customHeight="1">
      <c r="A196" s="40"/>
      <c r="B196" s="41"/>
      <c r="C196" s="206" t="s">
        <v>317</v>
      </c>
      <c r="D196" s="206" t="s">
        <v>131</v>
      </c>
      <c r="E196" s="207" t="s">
        <v>318</v>
      </c>
      <c r="F196" s="208" t="s">
        <v>319</v>
      </c>
      <c r="G196" s="209" t="s">
        <v>320</v>
      </c>
      <c r="H196" s="210">
        <v>2</v>
      </c>
      <c r="I196" s="211"/>
      <c r="J196" s="212">
        <f>ROUND(I196*H196,2)</f>
        <v>0</v>
      </c>
      <c r="K196" s="208" t="s">
        <v>312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0.074399999999999994</v>
      </c>
      <c r="R196" s="215">
        <f>Q196*H196</f>
        <v>0.14879999999999999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230</v>
      </c>
      <c r="AT196" s="217" t="s">
        <v>131</v>
      </c>
      <c r="AU196" s="217" t="s">
        <v>81</v>
      </c>
      <c r="AY196" s="19" t="s">
        <v>129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230</v>
      </c>
      <c r="BM196" s="217" t="s">
        <v>321</v>
      </c>
    </row>
    <row r="197" s="13" customFormat="1">
      <c r="A197" s="13"/>
      <c r="B197" s="224"/>
      <c r="C197" s="225"/>
      <c r="D197" s="226" t="s">
        <v>140</v>
      </c>
      <c r="E197" s="227" t="s">
        <v>19</v>
      </c>
      <c r="F197" s="228" t="s">
        <v>322</v>
      </c>
      <c r="G197" s="225"/>
      <c r="H197" s="229">
        <v>2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140</v>
      </c>
      <c r="AU197" s="235" t="s">
        <v>81</v>
      </c>
      <c r="AV197" s="13" t="s">
        <v>81</v>
      </c>
      <c r="AW197" s="13" t="s">
        <v>33</v>
      </c>
      <c r="AX197" s="13" t="s">
        <v>79</v>
      </c>
      <c r="AY197" s="235" t="s">
        <v>129</v>
      </c>
    </row>
    <row r="198" s="14" customFormat="1">
      <c r="A198" s="14"/>
      <c r="B198" s="236"/>
      <c r="C198" s="237"/>
      <c r="D198" s="226" t="s">
        <v>140</v>
      </c>
      <c r="E198" s="238" t="s">
        <v>19</v>
      </c>
      <c r="F198" s="239" t="s">
        <v>323</v>
      </c>
      <c r="G198" s="237"/>
      <c r="H198" s="238" t="s">
        <v>19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140</v>
      </c>
      <c r="AU198" s="245" t="s">
        <v>81</v>
      </c>
      <c r="AV198" s="14" t="s">
        <v>79</v>
      </c>
      <c r="AW198" s="14" t="s">
        <v>33</v>
      </c>
      <c r="AX198" s="14" t="s">
        <v>71</v>
      </c>
      <c r="AY198" s="245" t="s">
        <v>129</v>
      </c>
    </row>
    <row r="199" s="14" customFormat="1">
      <c r="A199" s="14"/>
      <c r="B199" s="236"/>
      <c r="C199" s="237"/>
      <c r="D199" s="226" t="s">
        <v>140</v>
      </c>
      <c r="E199" s="238" t="s">
        <v>19</v>
      </c>
      <c r="F199" s="239" t="s">
        <v>324</v>
      </c>
      <c r="G199" s="237"/>
      <c r="H199" s="238" t="s">
        <v>19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140</v>
      </c>
      <c r="AU199" s="245" t="s">
        <v>81</v>
      </c>
      <c r="AV199" s="14" t="s">
        <v>79</v>
      </c>
      <c r="AW199" s="14" t="s">
        <v>33</v>
      </c>
      <c r="AX199" s="14" t="s">
        <v>71</v>
      </c>
      <c r="AY199" s="245" t="s">
        <v>129</v>
      </c>
    </row>
    <row r="200" s="14" customFormat="1">
      <c r="A200" s="14"/>
      <c r="B200" s="236"/>
      <c r="C200" s="237"/>
      <c r="D200" s="226" t="s">
        <v>140</v>
      </c>
      <c r="E200" s="238" t="s">
        <v>19</v>
      </c>
      <c r="F200" s="239" t="s">
        <v>325</v>
      </c>
      <c r="G200" s="237"/>
      <c r="H200" s="238" t="s">
        <v>19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140</v>
      </c>
      <c r="AU200" s="245" t="s">
        <v>81</v>
      </c>
      <c r="AV200" s="14" t="s">
        <v>79</v>
      </c>
      <c r="AW200" s="14" t="s">
        <v>33</v>
      </c>
      <c r="AX200" s="14" t="s">
        <v>71</v>
      </c>
      <c r="AY200" s="245" t="s">
        <v>129</v>
      </c>
    </row>
    <row r="201" s="14" customFormat="1">
      <c r="A201" s="14"/>
      <c r="B201" s="236"/>
      <c r="C201" s="237"/>
      <c r="D201" s="226" t="s">
        <v>140</v>
      </c>
      <c r="E201" s="238" t="s">
        <v>19</v>
      </c>
      <c r="F201" s="239" t="s">
        <v>326</v>
      </c>
      <c r="G201" s="237"/>
      <c r="H201" s="238" t="s">
        <v>19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140</v>
      </c>
      <c r="AU201" s="245" t="s">
        <v>81</v>
      </c>
      <c r="AV201" s="14" t="s">
        <v>79</v>
      </c>
      <c r="AW201" s="14" t="s">
        <v>33</v>
      </c>
      <c r="AX201" s="14" t="s">
        <v>71</v>
      </c>
      <c r="AY201" s="245" t="s">
        <v>129</v>
      </c>
    </row>
    <row r="202" s="2" customFormat="1" ht="49.05" customHeight="1">
      <c r="A202" s="40"/>
      <c r="B202" s="41"/>
      <c r="C202" s="206" t="s">
        <v>327</v>
      </c>
      <c r="D202" s="206" t="s">
        <v>131</v>
      </c>
      <c r="E202" s="207" t="s">
        <v>328</v>
      </c>
      <c r="F202" s="208" t="s">
        <v>329</v>
      </c>
      <c r="G202" s="209" t="s">
        <v>330</v>
      </c>
      <c r="H202" s="267"/>
      <c r="I202" s="211"/>
      <c r="J202" s="212">
        <f>ROUND(I202*H202,2)</f>
        <v>0</v>
      </c>
      <c r="K202" s="208" t="s">
        <v>135</v>
      </c>
      <c r="L202" s="46"/>
      <c r="M202" s="213" t="s">
        <v>19</v>
      </c>
      <c r="N202" s="214" t="s">
        <v>42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230</v>
      </c>
      <c r="AT202" s="217" t="s">
        <v>131</v>
      </c>
      <c r="AU202" s="217" t="s">
        <v>81</v>
      </c>
      <c r="AY202" s="19" t="s">
        <v>129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79</v>
      </c>
      <c r="BK202" s="218">
        <f>ROUND(I202*H202,2)</f>
        <v>0</v>
      </c>
      <c r="BL202" s="19" t="s">
        <v>230</v>
      </c>
      <c r="BM202" s="217" t="s">
        <v>331</v>
      </c>
    </row>
    <row r="203" s="2" customFormat="1">
      <c r="A203" s="40"/>
      <c r="B203" s="41"/>
      <c r="C203" s="42"/>
      <c r="D203" s="219" t="s">
        <v>138</v>
      </c>
      <c r="E203" s="42"/>
      <c r="F203" s="220" t="s">
        <v>332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138</v>
      </c>
      <c r="AU203" s="19" t="s">
        <v>81</v>
      </c>
    </row>
    <row r="204" s="12" customFormat="1" ht="22.8" customHeight="1">
      <c r="A204" s="12"/>
      <c r="B204" s="190"/>
      <c r="C204" s="191"/>
      <c r="D204" s="192" t="s">
        <v>70</v>
      </c>
      <c r="E204" s="204" t="s">
        <v>333</v>
      </c>
      <c r="F204" s="204" t="s">
        <v>334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SUM(P205:P213)</f>
        <v>0</v>
      </c>
      <c r="Q204" s="198"/>
      <c r="R204" s="199">
        <f>SUM(R205:R213)</f>
        <v>0.00029999999999999997</v>
      </c>
      <c r="S204" s="198"/>
      <c r="T204" s="200">
        <f>SUM(T205:T213)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81</v>
      </c>
      <c r="AT204" s="202" t="s">
        <v>70</v>
      </c>
      <c r="AU204" s="202" t="s">
        <v>79</v>
      </c>
      <c r="AY204" s="201" t="s">
        <v>129</v>
      </c>
      <c r="BK204" s="203">
        <f>SUM(BK205:BK213)</f>
        <v>0</v>
      </c>
    </row>
    <row r="205" s="2" customFormat="1" ht="37.8" customHeight="1">
      <c r="A205" s="40"/>
      <c r="B205" s="41"/>
      <c r="C205" s="206" t="s">
        <v>335</v>
      </c>
      <c r="D205" s="206" t="s">
        <v>131</v>
      </c>
      <c r="E205" s="207" t="s">
        <v>336</v>
      </c>
      <c r="F205" s="208" t="s">
        <v>337</v>
      </c>
      <c r="G205" s="209" t="s">
        <v>320</v>
      </c>
      <c r="H205" s="210">
        <v>2</v>
      </c>
      <c r="I205" s="211"/>
      <c r="J205" s="212">
        <f>ROUND(I205*H205,2)</f>
        <v>0</v>
      </c>
      <c r="K205" s="208" t="s">
        <v>135</v>
      </c>
      <c r="L205" s="46"/>
      <c r="M205" s="213" t="s">
        <v>19</v>
      </c>
      <c r="N205" s="214" t="s">
        <v>42</v>
      </c>
      <c r="O205" s="86"/>
      <c r="P205" s="215">
        <f>O205*H205</f>
        <v>0</v>
      </c>
      <c r="Q205" s="215">
        <v>0.00014999999999999999</v>
      </c>
      <c r="R205" s="215">
        <f>Q205*H205</f>
        <v>0.00029999999999999997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230</v>
      </c>
      <c r="AT205" s="217" t="s">
        <v>131</v>
      </c>
      <c r="AU205" s="217" t="s">
        <v>81</v>
      </c>
      <c r="AY205" s="19" t="s">
        <v>129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230</v>
      </c>
      <c r="BM205" s="217" t="s">
        <v>338</v>
      </c>
    </row>
    <row r="206" s="2" customFormat="1">
      <c r="A206" s="40"/>
      <c r="B206" s="41"/>
      <c r="C206" s="42"/>
      <c r="D206" s="219" t="s">
        <v>138</v>
      </c>
      <c r="E206" s="42"/>
      <c r="F206" s="220" t="s">
        <v>339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138</v>
      </c>
      <c r="AU206" s="19" t="s">
        <v>81</v>
      </c>
    </row>
    <row r="207" s="13" customFormat="1">
      <c r="A207" s="13"/>
      <c r="B207" s="224"/>
      <c r="C207" s="225"/>
      <c r="D207" s="226" t="s">
        <v>140</v>
      </c>
      <c r="E207" s="227" t="s">
        <v>19</v>
      </c>
      <c r="F207" s="228" t="s">
        <v>322</v>
      </c>
      <c r="G207" s="225"/>
      <c r="H207" s="229">
        <v>2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140</v>
      </c>
      <c r="AU207" s="235" t="s">
        <v>81</v>
      </c>
      <c r="AV207" s="13" t="s">
        <v>81</v>
      </c>
      <c r="AW207" s="13" t="s">
        <v>33</v>
      </c>
      <c r="AX207" s="13" t="s">
        <v>79</v>
      </c>
      <c r="AY207" s="235" t="s">
        <v>129</v>
      </c>
    </row>
    <row r="208" s="14" customFormat="1">
      <c r="A208" s="14"/>
      <c r="B208" s="236"/>
      <c r="C208" s="237"/>
      <c r="D208" s="226" t="s">
        <v>140</v>
      </c>
      <c r="E208" s="238" t="s">
        <v>19</v>
      </c>
      <c r="F208" s="239" t="s">
        <v>323</v>
      </c>
      <c r="G208" s="237"/>
      <c r="H208" s="238" t="s">
        <v>19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140</v>
      </c>
      <c r="AU208" s="245" t="s">
        <v>81</v>
      </c>
      <c r="AV208" s="14" t="s">
        <v>79</v>
      </c>
      <c r="AW208" s="14" t="s">
        <v>33</v>
      </c>
      <c r="AX208" s="14" t="s">
        <v>71</v>
      </c>
      <c r="AY208" s="245" t="s">
        <v>129</v>
      </c>
    </row>
    <row r="209" s="14" customFormat="1">
      <c r="A209" s="14"/>
      <c r="B209" s="236"/>
      <c r="C209" s="237"/>
      <c r="D209" s="226" t="s">
        <v>140</v>
      </c>
      <c r="E209" s="238" t="s">
        <v>19</v>
      </c>
      <c r="F209" s="239" t="s">
        <v>324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140</v>
      </c>
      <c r="AU209" s="245" t="s">
        <v>81</v>
      </c>
      <c r="AV209" s="14" t="s">
        <v>79</v>
      </c>
      <c r="AW209" s="14" t="s">
        <v>33</v>
      </c>
      <c r="AX209" s="14" t="s">
        <v>71</v>
      </c>
      <c r="AY209" s="245" t="s">
        <v>129</v>
      </c>
    </row>
    <row r="210" s="14" customFormat="1">
      <c r="A210" s="14"/>
      <c r="B210" s="236"/>
      <c r="C210" s="237"/>
      <c r="D210" s="226" t="s">
        <v>140</v>
      </c>
      <c r="E210" s="238" t="s">
        <v>19</v>
      </c>
      <c r="F210" s="239" t="s">
        <v>340</v>
      </c>
      <c r="G210" s="237"/>
      <c r="H210" s="238" t="s">
        <v>19</v>
      </c>
      <c r="I210" s="240"/>
      <c r="J210" s="237"/>
      <c r="K210" s="237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140</v>
      </c>
      <c r="AU210" s="245" t="s">
        <v>81</v>
      </c>
      <c r="AV210" s="14" t="s">
        <v>79</v>
      </c>
      <c r="AW210" s="14" t="s">
        <v>33</v>
      </c>
      <c r="AX210" s="14" t="s">
        <v>71</v>
      </c>
      <c r="AY210" s="245" t="s">
        <v>129</v>
      </c>
    </row>
    <row r="211" s="14" customFormat="1">
      <c r="A211" s="14"/>
      <c r="B211" s="236"/>
      <c r="C211" s="237"/>
      <c r="D211" s="226" t="s">
        <v>140</v>
      </c>
      <c r="E211" s="238" t="s">
        <v>19</v>
      </c>
      <c r="F211" s="239" t="s">
        <v>326</v>
      </c>
      <c r="G211" s="237"/>
      <c r="H211" s="238" t="s">
        <v>19</v>
      </c>
      <c r="I211" s="240"/>
      <c r="J211" s="237"/>
      <c r="K211" s="237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140</v>
      </c>
      <c r="AU211" s="245" t="s">
        <v>81</v>
      </c>
      <c r="AV211" s="14" t="s">
        <v>79</v>
      </c>
      <c r="AW211" s="14" t="s">
        <v>33</v>
      </c>
      <c r="AX211" s="14" t="s">
        <v>71</v>
      </c>
      <c r="AY211" s="245" t="s">
        <v>129</v>
      </c>
    </row>
    <row r="212" s="2" customFormat="1" ht="49.05" customHeight="1">
      <c r="A212" s="40"/>
      <c r="B212" s="41"/>
      <c r="C212" s="206" t="s">
        <v>341</v>
      </c>
      <c r="D212" s="206" t="s">
        <v>131</v>
      </c>
      <c r="E212" s="207" t="s">
        <v>342</v>
      </c>
      <c r="F212" s="208" t="s">
        <v>343</v>
      </c>
      <c r="G212" s="209" t="s">
        <v>330</v>
      </c>
      <c r="H212" s="267"/>
      <c r="I212" s="211"/>
      <c r="J212" s="212">
        <f>ROUND(I212*H212,2)</f>
        <v>0</v>
      </c>
      <c r="K212" s="208" t="s">
        <v>135</v>
      </c>
      <c r="L212" s="46"/>
      <c r="M212" s="213" t="s">
        <v>19</v>
      </c>
      <c r="N212" s="214" t="s">
        <v>42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230</v>
      </c>
      <c r="AT212" s="217" t="s">
        <v>131</v>
      </c>
      <c r="AU212" s="217" t="s">
        <v>81</v>
      </c>
      <c r="AY212" s="19" t="s">
        <v>129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230</v>
      </c>
      <c r="BM212" s="217" t="s">
        <v>344</v>
      </c>
    </row>
    <row r="213" s="2" customFormat="1">
      <c r="A213" s="40"/>
      <c r="B213" s="41"/>
      <c r="C213" s="42"/>
      <c r="D213" s="219" t="s">
        <v>138</v>
      </c>
      <c r="E213" s="42"/>
      <c r="F213" s="220" t="s">
        <v>345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138</v>
      </c>
      <c r="AU213" s="19" t="s">
        <v>81</v>
      </c>
    </row>
    <row r="214" s="12" customFormat="1" ht="22.8" customHeight="1">
      <c r="A214" s="12"/>
      <c r="B214" s="190"/>
      <c r="C214" s="191"/>
      <c r="D214" s="192" t="s">
        <v>70</v>
      </c>
      <c r="E214" s="204" t="s">
        <v>346</v>
      </c>
      <c r="F214" s="204" t="s">
        <v>347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SUM(P215:P220)</f>
        <v>0</v>
      </c>
      <c r="Q214" s="198"/>
      <c r="R214" s="199">
        <f>SUM(R215:R220)</f>
        <v>0.20000000000000001</v>
      </c>
      <c r="S214" s="198"/>
      <c r="T214" s="200">
        <f>SUM(T215:T220)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81</v>
      </c>
      <c r="AT214" s="202" t="s">
        <v>70</v>
      </c>
      <c r="AU214" s="202" t="s">
        <v>79</v>
      </c>
      <c r="AY214" s="201" t="s">
        <v>129</v>
      </c>
      <c r="BK214" s="203">
        <f>SUM(BK215:BK220)</f>
        <v>0</v>
      </c>
    </row>
    <row r="215" s="2" customFormat="1" ht="49.05" customHeight="1">
      <c r="A215" s="40"/>
      <c r="B215" s="41"/>
      <c r="C215" s="206" t="s">
        <v>348</v>
      </c>
      <c r="D215" s="206" t="s">
        <v>131</v>
      </c>
      <c r="E215" s="207" t="s">
        <v>349</v>
      </c>
      <c r="F215" s="208" t="s">
        <v>350</v>
      </c>
      <c r="G215" s="209" t="s">
        <v>320</v>
      </c>
      <c r="H215" s="210">
        <v>1</v>
      </c>
      <c r="I215" s="211"/>
      <c r="J215" s="212">
        <f>ROUND(I215*H215,2)</f>
        <v>0</v>
      </c>
      <c r="K215" s="208" t="s">
        <v>312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0.20000000000000001</v>
      </c>
      <c r="R215" s="215">
        <f>Q215*H215</f>
        <v>0.20000000000000001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230</v>
      </c>
      <c r="AT215" s="217" t="s">
        <v>131</v>
      </c>
      <c r="AU215" s="217" t="s">
        <v>81</v>
      </c>
      <c r="AY215" s="19" t="s">
        <v>129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230</v>
      </c>
      <c r="BM215" s="217" t="s">
        <v>351</v>
      </c>
    </row>
    <row r="216" s="13" customFormat="1">
      <c r="A216" s="13"/>
      <c r="B216" s="224"/>
      <c r="C216" s="225"/>
      <c r="D216" s="226" t="s">
        <v>140</v>
      </c>
      <c r="E216" s="227" t="s">
        <v>19</v>
      </c>
      <c r="F216" s="228" t="s">
        <v>352</v>
      </c>
      <c r="G216" s="225"/>
      <c r="H216" s="229">
        <v>1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140</v>
      </c>
      <c r="AU216" s="235" t="s">
        <v>81</v>
      </c>
      <c r="AV216" s="13" t="s">
        <v>81</v>
      </c>
      <c r="AW216" s="13" t="s">
        <v>33</v>
      </c>
      <c r="AX216" s="13" t="s">
        <v>79</v>
      </c>
      <c r="AY216" s="235" t="s">
        <v>129</v>
      </c>
    </row>
    <row r="217" s="14" customFormat="1">
      <c r="A217" s="14"/>
      <c r="B217" s="236"/>
      <c r="C217" s="237"/>
      <c r="D217" s="226" t="s">
        <v>140</v>
      </c>
      <c r="E217" s="238" t="s">
        <v>19</v>
      </c>
      <c r="F217" s="239" t="s">
        <v>353</v>
      </c>
      <c r="G217" s="237"/>
      <c r="H217" s="238" t="s">
        <v>19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140</v>
      </c>
      <c r="AU217" s="245" t="s">
        <v>81</v>
      </c>
      <c r="AV217" s="14" t="s">
        <v>79</v>
      </c>
      <c r="AW217" s="14" t="s">
        <v>33</v>
      </c>
      <c r="AX217" s="14" t="s">
        <v>71</v>
      </c>
      <c r="AY217" s="245" t="s">
        <v>129</v>
      </c>
    </row>
    <row r="218" s="14" customFormat="1">
      <c r="A218" s="14"/>
      <c r="B218" s="236"/>
      <c r="C218" s="237"/>
      <c r="D218" s="226" t="s">
        <v>140</v>
      </c>
      <c r="E218" s="238" t="s">
        <v>19</v>
      </c>
      <c r="F218" s="239" t="s">
        <v>354</v>
      </c>
      <c r="G218" s="237"/>
      <c r="H218" s="238" t="s">
        <v>19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140</v>
      </c>
      <c r="AU218" s="245" t="s">
        <v>81</v>
      </c>
      <c r="AV218" s="14" t="s">
        <v>79</v>
      </c>
      <c r="AW218" s="14" t="s">
        <v>33</v>
      </c>
      <c r="AX218" s="14" t="s">
        <v>71</v>
      </c>
      <c r="AY218" s="245" t="s">
        <v>129</v>
      </c>
    </row>
    <row r="219" s="2" customFormat="1" ht="49.05" customHeight="1">
      <c r="A219" s="40"/>
      <c r="B219" s="41"/>
      <c r="C219" s="206" t="s">
        <v>355</v>
      </c>
      <c r="D219" s="206" t="s">
        <v>131</v>
      </c>
      <c r="E219" s="207" t="s">
        <v>356</v>
      </c>
      <c r="F219" s="208" t="s">
        <v>357</v>
      </c>
      <c r="G219" s="209" t="s">
        <v>330</v>
      </c>
      <c r="H219" s="267"/>
      <c r="I219" s="211"/>
      <c r="J219" s="212">
        <f>ROUND(I219*H219,2)</f>
        <v>0</v>
      </c>
      <c r="K219" s="208" t="s">
        <v>135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230</v>
      </c>
      <c r="AT219" s="217" t="s">
        <v>131</v>
      </c>
      <c r="AU219" s="217" t="s">
        <v>81</v>
      </c>
      <c r="AY219" s="19" t="s">
        <v>129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230</v>
      </c>
      <c r="BM219" s="217" t="s">
        <v>358</v>
      </c>
    </row>
    <row r="220" s="2" customFormat="1">
      <c r="A220" s="40"/>
      <c r="B220" s="41"/>
      <c r="C220" s="42"/>
      <c r="D220" s="219" t="s">
        <v>138</v>
      </c>
      <c r="E220" s="42"/>
      <c r="F220" s="220" t="s">
        <v>359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138</v>
      </c>
      <c r="AU220" s="19" t="s">
        <v>81</v>
      </c>
    </row>
    <row r="221" s="12" customFormat="1" ht="22.8" customHeight="1">
      <c r="A221" s="12"/>
      <c r="B221" s="190"/>
      <c r="C221" s="191"/>
      <c r="D221" s="192" t="s">
        <v>70</v>
      </c>
      <c r="E221" s="204" t="s">
        <v>360</v>
      </c>
      <c r="F221" s="204" t="s">
        <v>361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SUM(P222:P233)</f>
        <v>0</v>
      </c>
      <c r="Q221" s="198"/>
      <c r="R221" s="199">
        <f>SUM(R222:R233)</f>
        <v>0.0118</v>
      </c>
      <c r="S221" s="198"/>
      <c r="T221" s="200">
        <f>SUM(T222:T233)</f>
        <v>0.0025000000000000001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81</v>
      </c>
      <c r="AT221" s="202" t="s">
        <v>70</v>
      </c>
      <c r="AU221" s="202" t="s">
        <v>79</v>
      </c>
      <c r="AY221" s="201" t="s">
        <v>129</v>
      </c>
      <c r="BK221" s="203">
        <f>SUM(BK222:BK233)</f>
        <v>0</v>
      </c>
    </row>
    <row r="222" s="2" customFormat="1" ht="37.8" customHeight="1">
      <c r="A222" s="40"/>
      <c r="B222" s="41"/>
      <c r="C222" s="206" t="s">
        <v>362</v>
      </c>
      <c r="D222" s="206" t="s">
        <v>131</v>
      </c>
      <c r="E222" s="207" t="s">
        <v>363</v>
      </c>
      <c r="F222" s="208" t="s">
        <v>364</v>
      </c>
      <c r="G222" s="209" t="s">
        <v>365</v>
      </c>
      <c r="H222" s="210">
        <v>1</v>
      </c>
      <c r="I222" s="211"/>
      <c r="J222" s="212">
        <f>ROUND(I222*H222,2)</f>
        <v>0</v>
      </c>
      <c r="K222" s="208" t="s">
        <v>135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230</v>
      </c>
      <c r="AT222" s="217" t="s">
        <v>131</v>
      </c>
      <c r="AU222" s="217" t="s">
        <v>81</v>
      </c>
      <c r="AY222" s="19" t="s">
        <v>129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230</v>
      </c>
      <c r="BM222" s="217" t="s">
        <v>366</v>
      </c>
    </row>
    <row r="223" s="2" customFormat="1">
      <c r="A223" s="40"/>
      <c r="B223" s="41"/>
      <c r="C223" s="42"/>
      <c r="D223" s="219" t="s">
        <v>138</v>
      </c>
      <c r="E223" s="42"/>
      <c r="F223" s="220" t="s">
        <v>367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138</v>
      </c>
      <c r="AU223" s="19" t="s">
        <v>81</v>
      </c>
    </row>
    <row r="224" s="14" customFormat="1">
      <c r="A224" s="14"/>
      <c r="B224" s="236"/>
      <c r="C224" s="237"/>
      <c r="D224" s="226" t="s">
        <v>140</v>
      </c>
      <c r="E224" s="238" t="s">
        <v>19</v>
      </c>
      <c r="F224" s="239" t="s">
        <v>368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140</v>
      </c>
      <c r="AU224" s="245" t="s">
        <v>81</v>
      </c>
      <c r="AV224" s="14" t="s">
        <v>79</v>
      </c>
      <c r="AW224" s="14" t="s">
        <v>33</v>
      </c>
      <c r="AX224" s="14" t="s">
        <v>71</v>
      </c>
      <c r="AY224" s="245" t="s">
        <v>129</v>
      </c>
    </row>
    <row r="225" s="13" customFormat="1">
      <c r="A225" s="13"/>
      <c r="B225" s="224"/>
      <c r="C225" s="225"/>
      <c r="D225" s="226" t="s">
        <v>140</v>
      </c>
      <c r="E225" s="227" t="s">
        <v>19</v>
      </c>
      <c r="F225" s="228" t="s">
        <v>369</v>
      </c>
      <c r="G225" s="225"/>
      <c r="H225" s="229">
        <v>1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140</v>
      </c>
      <c r="AU225" s="235" t="s">
        <v>81</v>
      </c>
      <c r="AV225" s="13" t="s">
        <v>81</v>
      </c>
      <c r="AW225" s="13" t="s">
        <v>33</v>
      </c>
      <c r="AX225" s="13" t="s">
        <v>79</v>
      </c>
      <c r="AY225" s="235" t="s">
        <v>129</v>
      </c>
    </row>
    <row r="226" s="2" customFormat="1" ht="37.8" customHeight="1">
      <c r="A226" s="40"/>
      <c r="B226" s="41"/>
      <c r="C226" s="246" t="s">
        <v>370</v>
      </c>
      <c r="D226" s="246" t="s">
        <v>174</v>
      </c>
      <c r="E226" s="247" t="s">
        <v>371</v>
      </c>
      <c r="F226" s="248" t="s">
        <v>372</v>
      </c>
      <c r="G226" s="249" t="s">
        <v>365</v>
      </c>
      <c r="H226" s="250">
        <v>1</v>
      </c>
      <c r="I226" s="251"/>
      <c r="J226" s="252">
        <f>ROUND(I226*H226,2)</f>
        <v>0</v>
      </c>
      <c r="K226" s="248" t="s">
        <v>312</v>
      </c>
      <c r="L226" s="253"/>
      <c r="M226" s="254" t="s">
        <v>19</v>
      </c>
      <c r="N226" s="255" t="s">
        <v>42</v>
      </c>
      <c r="O226" s="86"/>
      <c r="P226" s="215">
        <f>O226*H226</f>
        <v>0</v>
      </c>
      <c r="Q226" s="215">
        <v>0.0118</v>
      </c>
      <c r="R226" s="215">
        <f>Q226*H226</f>
        <v>0.0118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341</v>
      </c>
      <c r="AT226" s="217" t="s">
        <v>174</v>
      </c>
      <c r="AU226" s="217" t="s">
        <v>81</v>
      </c>
      <c r="AY226" s="19" t="s">
        <v>129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230</v>
      </c>
      <c r="BM226" s="217" t="s">
        <v>373</v>
      </c>
    </row>
    <row r="227" s="14" customFormat="1">
      <c r="A227" s="14"/>
      <c r="B227" s="236"/>
      <c r="C227" s="237"/>
      <c r="D227" s="226" t="s">
        <v>140</v>
      </c>
      <c r="E227" s="238" t="s">
        <v>19</v>
      </c>
      <c r="F227" s="239" t="s">
        <v>374</v>
      </c>
      <c r="G227" s="237"/>
      <c r="H227" s="238" t="s">
        <v>19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140</v>
      </c>
      <c r="AU227" s="245" t="s">
        <v>81</v>
      </c>
      <c r="AV227" s="14" t="s">
        <v>79</v>
      </c>
      <c r="AW227" s="14" t="s">
        <v>33</v>
      </c>
      <c r="AX227" s="14" t="s">
        <v>71</v>
      </c>
      <c r="AY227" s="245" t="s">
        <v>129</v>
      </c>
    </row>
    <row r="228" s="13" customFormat="1">
      <c r="A228" s="13"/>
      <c r="B228" s="224"/>
      <c r="C228" s="225"/>
      <c r="D228" s="226" t="s">
        <v>140</v>
      </c>
      <c r="E228" s="227" t="s">
        <v>19</v>
      </c>
      <c r="F228" s="228" t="s">
        <v>375</v>
      </c>
      <c r="G228" s="225"/>
      <c r="H228" s="229">
        <v>1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140</v>
      </c>
      <c r="AU228" s="235" t="s">
        <v>81</v>
      </c>
      <c r="AV228" s="13" t="s">
        <v>81</v>
      </c>
      <c r="AW228" s="13" t="s">
        <v>33</v>
      </c>
      <c r="AX228" s="13" t="s">
        <v>79</v>
      </c>
      <c r="AY228" s="235" t="s">
        <v>129</v>
      </c>
    </row>
    <row r="229" s="2" customFormat="1" ht="37.8" customHeight="1">
      <c r="A229" s="40"/>
      <c r="B229" s="41"/>
      <c r="C229" s="206" t="s">
        <v>376</v>
      </c>
      <c r="D229" s="206" t="s">
        <v>131</v>
      </c>
      <c r="E229" s="207" t="s">
        <v>377</v>
      </c>
      <c r="F229" s="208" t="s">
        <v>378</v>
      </c>
      <c r="G229" s="209" t="s">
        <v>365</v>
      </c>
      <c r="H229" s="210">
        <v>1</v>
      </c>
      <c r="I229" s="211"/>
      <c r="J229" s="212">
        <f>ROUND(I229*H229,2)</f>
        <v>0</v>
      </c>
      <c r="K229" s="208" t="s">
        <v>135</v>
      </c>
      <c r="L229" s="46"/>
      <c r="M229" s="213" t="s">
        <v>19</v>
      </c>
      <c r="N229" s="214" t="s">
        <v>42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0.0025000000000000001</v>
      </c>
      <c r="T229" s="216">
        <f>S229*H229</f>
        <v>0.0025000000000000001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230</v>
      </c>
      <c r="AT229" s="217" t="s">
        <v>131</v>
      </c>
      <c r="AU229" s="217" t="s">
        <v>81</v>
      </c>
      <c r="AY229" s="19" t="s">
        <v>129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79</v>
      </c>
      <c r="BK229" s="218">
        <f>ROUND(I229*H229,2)</f>
        <v>0</v>
      </c>
      <c r="BL229" s="19" t="s">
        <v>230</v>
      </c>
      <c r="BM229" s="217" t="s">
        <v>379</v>
      </c>
    </row>
    <row r="230" s="2" customFormat="1">
      <c r="A230" s="40"/>
      <c r="B230" s="41"/>
      <c r="C230" s="42"/>
      <c r="D230" s="219" t="s">
        <v>138</v>
      </c>
      <c r="E230" s="42"/>
      <c r="F230" s="220" t="s">
        <v>380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138</v>
      </c>
      <c r="AU230" s="19" t="s">
        <v>81</v>
      </c>
    </row>
    <row r="231" s="13" customFormat="1">
      <c r="A231" s="13"/>
      <c r="B231" s="224"/>
      <c r="C231" s="225"/>
      <c r="D231" s="226" t="s">
        <v>140</v>
      </c>
      <c r="E231" s="227" t="s">
        <v>19</v>
      </c>
      <c r="F231" s="228" t="s">
        <v>381</v>
      </c>
      <c r="G231" s="225"/>
      <c r="H231" s="229">
        <v>1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140</v>
      </c>
      <c r="AU231" s="235" t="s">
        <v>81</v>
      </c>
      <c r="AV231" s="13" t="s">
        <v>81</v>
      </c>
      <c r="AW231" s="13" t="s">
        <v>33</v>
      </c>
      <c r="AX231" s="13" t="s">
        <v>79</v>
      </c>
      <c r="AY231" s="235" t="s">
        <v>129</v>
      </c>
    </row>
    <row r="232" s="2" customFormat="1" ht="49.05" customHeight="1">
      <c r="A232" s="40"/>
      <c r="B232" s="41"/>
      <c r="C232" s="206" t="s">
        <v>382</v>
      </c>
      <c r="D232" s="206" t="s">
        <v>131</v>
      </c>
      <c r="E232" s="207" t="s">
        <v>383</v>
      </c>
      <c r="F232" s="208" t="s">
        <v>384</v>
      </c>
      <c r="G232" s="209" t="s">
        <v>330</v>
      </c>
      <c r="H232" s="267"/>
      <c r="I232" s="211"/>
      <c r="J232" s="212">
        <f>ROUND(I232*H232,2)</f>
        <v>0</v>
      </c>
      <c r="K232" s="208" t="s">
        <v>135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230</v>
      </c>
      <c r="AT232" s="217" t="s">
        <v>131</v>
      </c>
      <c r="AU232" s="217" t="s">
        <v>81</v>
      </c>
      <c r="AY232" s="19" t="s">
        <v>129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230</v>
      </c>
      <c r="BM232" s="217" t="s">
        <v>385</v>
      </c>
    </row>
    <row r="233" s="2" customFormat="1">
      <c r="A233" s="40"/>
      <c r="B233" s="41"/>
      <c r="C233" s="42"/>
      <c r="D233" s="219" t="s">
        <v>138</v>
      </c>
      <c r="E233" s="42"/>
      <c r="F233" s="220" t="s">
        <v>386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138</v>
      </c>
      <c r="AU233" s="19" t="s">
        <v>81</v>
      </c>
    </row>
    <row r="234" s="12" customFormat="1" ht="22.8" customHeight="1">
      <c r="A234" s="12"/>
      <c r="B234" s="190"/>
      <c r="C234" s="191"/>
      <c r="D234" s="192" t="s">
        <v>70</v>
      </c>
      <c r="E234" s="204" t="s">
        <v>387</v>
      </c>
      <c r="F234" s="204" t="s">
        <v>388</v>
      </c>
      <c r="G234" s="191"/>
      <c r="H234" s="191"/>
      <c r="I234" s="194"/>
      <c r="J234" s="205">
        <f>BK234</f>
        <v>0</v>
      </c>
      <c r="K234" s="191"/>
      <c r="L234" s="196"/>
      <c r="M234" s="197"/>
      <c r="N234" s="198"/>
      <c r="O234" s="198"/>
      <c r="P234" s="199">
        <f>SUM(P235:P240)</f>
        <v>0</v>
      </c>
      <c r="Q234" s="198"/>
      <c r="R234" s="199">
        <f>SUM(R235:R240)</f>
        <v>0</v>
      </c>
      <c r="S234" s="198"/>
      <c r="T234" s="200">
        <f>SUM(T235:T240)</f>
        <v>0.075082499999999996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1" t="s">
        <v>81</v>
      </c>
      <c r="AT234" s="202" t="s">
        <v>70</v>
      </c>
      <c r="AU234" s="202" t="s">
        <v>79</v>
      </c>
      <c r="AY234" s="201" t="s">
        <v>129</v>
      </c>
      <c r="BK234" s="203">
        <f>SUM(BK235:BK240)</f>
        <v>0</v>
      </c>
    </row>
    <row r="235" s="2" customFormat="1" ht="24.15" customHeight="1">
      <c r="A235" s="40"/>
      <c r="B235" s="41"/>
      <c r="C235" s="206" t="s">
        <v>389</v>
      </c>
      <c r="D235" s="206" t="s">
        <v>131</v>
      </c>
      <c r="E235" s="207" t="s">
        <v>390</v>
      </c>
      <c r="F235" s="208" t="s">
        <v>391</v>
      </c>
      <c r="G235" s="209" t="s">
        <v>169</v>
      </c>
      <c r="H235" s="210">
        <v>7.0499999999999998</v>
      </c>
      <c r="I235" s="211"/>
      <c r="J235" s="212">
        <f>ROUND(I235*H235,2)</f>
        <v>0</v>
      </c>
      <c r="K235" s="208" t="s">
        <v>135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0.01065</v>
      </c>
      <c r="T235" s="216">
        <f>S235*H235</f>
        <v>0.075082499999999996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230</v>
      </c>
      <c r="AT235" s="217" t="s">
        <v>131</v>
      </c>
      <c r="AU235" s="217" t="s">
        <v>81</v>
      </c>
      <c r="AY235" s="19" t="s">
        <v>129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230</v>
      </c>
      <c r="BM235" s="217" t="s">
        <v>392</v>
      </c>
    </row>
    <row r="236" s="2" customFormat="1">
      <c r="A236" s="40"/>
      <c r="B236" s="41"/>
      <c r="C236" s="42"/>
      <c r="D236" s="219" t="s">
        <v>138</v>
      </c>
      <c r="E236" s="42"/>
      <c r="F236" s="220" t="s">
        <v>393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138</v>
      </c>
      <c r="AU236" s="19" t="s">
        <v>81</v>
      </c>
    </row>
    <row r="237" s="14" customFormat="1">
      <c r="A237" s="14"/>
      <c r="B237" s="236"/>
      <c r="C237" s="237"/>
      <c r="D237" s="226" t="s">
        <v>140</v>
      </c>
      <c r="E237" s="238" t="s">
        <v>19</v>
      </c>
      <c r="F237" s="239" t="s">
        <v>147</v>
      </c>
      <c r="G237" s="237"/>
      <c r="H237" s="238" t="s">
        <v>19</v>
      </c>
      <c r="I237" s="240"/>
      <c r="J237" s="237"/>
      <c r="K237" s="237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140</v>
      </c>
      <c r="AU237" s="245" t="s">
        <v>81</v>
      </c>
      <c r="AV237" s="14" t="s">
        <v>79</v>
      </c>
      <c r="AW237" s="14" t="s">
        <v>33</v>
      </c>
      <c r="AX237" s="14" t="s">
        <v>71</v>
      </c>
      <c r="AY237" s="245" t="s">
        <v>129</v>
      </c>
    </row>
    <row r="238" s="13" customFormat="1">
      <c r="A238" s="13"/>
      <c r="B238" s="224"/>
      <c r="C238" s="225"/>
      <c r="D238" s="226" t="s">
        <v>140</v>
      </c>
      <c r="E238" s="227" t="s">
        <v>19</v>
      </c>
      <c r="F238" s="228" t="s">
        <v>394</v>
      </c>
      <c r="G238" s="225"/>
      <c r="H238" s="229">
        <v>3.6499999999999999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140</v>
      </c>
      <c r="AU238" s="235" t="s">
        <v>81</v>
      </c>
      <c r="AV238" s="13" t="s">
        <v>81</v>
      </c>
      <c r="AW238" s="13" t="s">
        <v>33</v>
      </c>
      <c r="AX238" s="13" t="s">
        <v>71</v>
      </c>
      <c r="AY238" s="235" t="s">
        <v>129</v>
      </c>
    </row>
    <row r="239" s="13" customFormat="1">
      <c r="A239" s="13"/>
      <c r="B239" s="224"/>
      <c r="C239" s="225"/>
      <c r="D239" s="226" t="s">
        <v>140</v>
      </c>
      <c r="E239" s="227" t="s">
        <v>19</v>
      </c>
      <c r="F239" s="228" t="s">
        <v>395</v>
      </c>
      <c r="G239" s="225"/>
      <c r="H239" s="229">
        <v>3.3999999999999999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140</v>
      </c>
      <c r="AU239" s="235" t="s">
        <v>81</v>
      </c>
      <c r="AV239" s="13" t="s">
        <v>81</v>
      </c>
      <c r="AW239" s="13" t="s">
        <v>33</v>
      </c>
      <c r="AX239" s="13" t="s">
        <v>71</v>
      </c>
      <c r="AY239" s="235" t="s">
        <v>129</v>
      </c>
    </row>
    <row r="240" s="15" customFormat="1">
      <c r="A240" s="15"/>
      <c r="B240" s="256"/>
      <c r="C240" s="257"/>
      <c r="D240" s="226" t="s">
        <v>140</v>
      </c>
      <c r="E240" s="258" t="s">
        <v>19</v>
      </c>
      <c r="F240" s="259" t="s">
        <v>251</v>
      </c>
      <c r="G240" s="257"/>
      <c r="H240" s="260">
        <v>7.0499999999999998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6" t="s">
        <v>140</v>
      </c>
      <c r="AU240" s="266" t="s">
        <v>81</v>
      </c>
      <c r="AV240" s="15" t="s">
        <v>136</v>
      </c>
      <c r="AW240" s="15" t="s">
        <v>33</v>
      </c>
      <c r="AX240" s="15" t="s">
        <v>79</v>
      </c>
      <c r="AY240" s="266" t="s">
        <v>129</v>
      </c>
    </row>
    <row r="241" s="12" customFormat="1" ht="22.8" customHeight="1">
      <c r="A241" s="12"/>
      <c r="B241" s="190"/>
      <c r="C241" s="191"/>
      <c r="D241" s="192" t="s">
        <v>70</v>
      </c>
      <c r="E241" s="204" t="s">
        <v>396</v>
      </c>
      <c r="F241" s="204" t="s">
        <v>397</v>
      </c>
      <c r="G241" s="191"/>
      <c r="H241" s="191"/>
      <c r="I241" s="194"/>
      <c r="J241" s="205">
        <f>BK241</f>
        <v>0</v>
      </c>
      <c r="K241" s="191"/>
      <c r="L241" s="196"/>
      <c r="M241" s="197"/>
      <c r="N241" s="198"/>
      <c r="O241" s="198"/>
      <c r="P241" s="199">
        <f>SUM(P242:P246)</f>
        <v>0</v>
      </c>
      <c r="Q241" s="198"/>
      <c r="R241" s="199">
        <f>SUM(R242:R246)</f>
        <v>0</v>
      </c>
      <c r="S241" s="198"/>
      <c r="T241" s="200">
        <f>SUM(T242:T246)</f>
        <v>0.084900000000000003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1" t="s">
        <v>81</v>
      </c>
      <c r="AT241" s="202" t="s">
        <v>70</v>
      </c>
      <c r="AU241" s="202" t="s">
        <v>79</v>
      </c>
      <c r="AY241" s="201" t="s">
        <v>129</v>
      </c>
      <c r="BK241" s="203">
        <f>SUM(BK242:BK246)</f>
        <v>0</v>
      </c>
    </row>
    <row r="242" s="2" customFormat="1" ht="21.75" customHeight="1">
      <c r="A242" s="40"/>
      <c r="B242" s="41"/>
      <c r="C242" s="206" t="s">
        <v>398</v>
      </c>
      <c r="D242" s="206" t="s">
        <v>131</v>
      </c>
      <c r="E242" s="207" t="s">
        <v>399</v>
      </c>
      <c r="F242" s="208" t="s">
        <v>400</v>
      </c>
      <c r="G242" s="209" t="s">
        <v>365</v>
      </c>
      <c r="H242" s="210">
        <v>3</v>
      </c>
      <c r="I242" s="211"/>
      <c r="J242" s="212">
        <f>ROUND(I242*H242,2)</f>
        <v>0</v>
      </c>
      <c r="K242" s="208" t="s">
        <v>19</v>
      </c>
      <c r="L242" s="46"/>
      <c r="M242" s="213" t="s">
        <v>19</v>
      </c>
      <c r="N242" s="214" t="s">
        <v>42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0.0043</v>
      </c>
      <c r="T242" s="216">
        <f>S242*H242</f>
        <v>0.0129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230</v>
      </c>
      <c r="AT242" s="217" t="s">
        <v>131</v>
      </c>
      <c r="AU242" s="217" t="s">
        <v>81</v>
      </c>
      <c r="AY242" s="19" t="s">
        <v>129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230</v>
      </c>
      <c r="BM242" s="217" t="s">
        <v>401</v>
      </c>
    </row>
    <row r="243" s="13" customFormat="1">
      <c r="A243" s="13"/>
      <c r="B243" s="224"/>
      <c r="C243" s="225"/>
      <c r="D243" s="226" t="s">
        <v>140</v>
      </c>
      <c r="E243" s="227" t="s">
        <v>19</v>
      </c>
      <c r="F243" s="228" t="s">
        <v>402</v>
      </c>
      <c r="G243" s="225"/>
      <c r="H243" s="229">
        <v>3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140</v>
      </c>
      <c r="AU243" s="235" t="s">
        <v>81</v>
      </c>
      <c r="AV243" s="13" t="s">
        <v>81</v>
      </c>
      <c r="AW243" s="13" t="s">
        <v>33</v>
      </c>
      <c r="AX243" s="13" t="s">
        <v>79</v>
      </c>
      <c r="AY243" s="235" t="s">
        <v>129</v>
      </c>
    </row>
    <row r="244" s="2" customFormat="1" ht="24.15" customHeight="1">
      <c r="A244" s="40"/>
      <c r="B244" s="41"/>
      <c r="C244" s="206" t="s">
        <v>403</v>
      </c>
      <c r="D244" s="206" t="s">
        <v>131</v>
      </c>
      <c r="E244" s="207" t="s">
        <v>404</v>
      </c>
      <c r="F244" s="208" t="s">
        <v>405</v>
      </c>
      <c r="G244" s="209" t="s">
        <v>365</v>
      </c>
      <c r="H244" s="210">
        <v>3</v>
      </c>
      <c r="I244" s="211"/>
      <c r="J244" s="212">
        <f>ROUND(I244*H244,2)</f>
        <v>0</v>
      </c>
      <c r="K244" s="208" t="s">
        <v>135</v>
      </c>
      <c r="L244" s="46"/>
      <c r="M244" s="213" t="s">
        <v>19</v>
      </c>
      <c r="N244" s="214" t="s">
        <v>42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0.024</v>
      </c>
      <c r="T244" s="216">
        <f>S244*H244</f>
        <v>0.072000000000000008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230</v>
      </c>
      <c r="AT244" s="217" t="s">
        <v>131</v>
      </c>
      <c r="AU244" s="217" t="s">
        <v>81</v>
      </c>
      <c r="AY244" s="19" t="s">
        <v>129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79</v>
      </c>
      <c r="BK244" s="218">
        <f>ROUND(I244*H244,2)</f>
        <v>0</v>
      </c>
      <c r="BL244" s="19" t="s">
        <v>230</v>
      </c>
      <c r="BM244" s="217" t="s">
        <v>406</v>
      </c>
    </row>
    <row r="245" s="2" customFormat="1">
      <c r="A245" s="40"/>
      <c r="B245" s="41"/>
      <c r="C245" s="42"/>
      <c r="D245" s="219" t="s">
        <v>138</v>
      </c>
      <c r="E245" s="42"/>
      <c r="F245" s="220" t="s">
        <v>407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138</v>
      </c>
      <c r="AU245" s="19" t="s">
        <v>81</v>
      </c>
    </row>
    <row r="246" s="13" customFormat="1">
      <c r="A246" s="13"/>
      <c r="B246" s="224"/>
      <c r="C246" s="225"/>
      <c r="D246" s="226" t="s">
        <v>140</v>
      </c>
      <c r="E246" s="227" t="s">
        <v>19</v>
      </c>
      <c r="F246" s="228" t="s">
        <v>408</v>
      </c>
      <c r="G246" s="225"/>
      <c r="H246" s="229">
        <v>3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140</v>
      </c>
      <c r="AU246" s="235" t="s">
        <v>81</v>
      </c>
      <c r="AV246" s="13" t="s">
        <v>81</v>
      </c>
      <c r="AW246" s="13" t="s">
        <v>33</v>
      </c>
      <c r="AX246" s="13" t="s">
        <v>79</v>
      </c>
      <c r="AY246" s="235" t="s">
        <v>129</v>
      </c>
    </row>
    <row r="247" s="12" customFormat="1" ht="22.8" customHeight="1">
      <c r="A247" s="12"/>
      <c r="B247" s="190"/>
      <c r="C247" s="191"/>
      <c r="D247" s="192" t="s">
        <v>70</v>
      </c>
      <c r="E247" s="204" t="s">
        <v>409</v>
      </c>
      <c r="F247" s="204" t="s">
        <v>410</v>
      </c>
      <c r="G247" s="191"/>
      <c r="H247" s="191"/>
      <c r="I247" s="194"/>
      <c r="J247" s="205">
        <f>BK247</f>
        <v>0</v>
      </c>
      <c r="K247" s="191"/>
      <c r="L247" s="196"/>
      <c r="M247" s="197"/>
      <c r="N247" s="198"/>
      <c r="O247" s="198"/>
      <c r="P247" s="199">
        <f>SUM(P248:P259)</f>
        <v>0</v>
      </c>
      <c r="Q247" s="198"/>
      <c r="R247" s="199">
        <f>SUM(R248:R259)</f>
        <v>0</v>
      </c>
      <c r="S247" s="198"/>
      <c r="T247" s="200">
        <f>SUM(T248:T259)</f>
        <v>0.27892749999999999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81</v>
      </c>
      <c r="AT247" s="202" t="s">
        <v>70</v>
      </c>
      <c r="AU247" s="202" t="s">
        <v>79</v>
      </c>
      <c r="AY247" s="201" t="s">
        <v>129</v>
      </c>
      <c r="BK247" s="203">
        <f>SUM(BK248:BK259)</f>
        <v>0</v>
      </c>
    </row>
    <row r="248" s="2" customFormat="1" ht="24.15" customHeight="1">
      <c r="A248" s="40"/>
      <c r="B248" s="41"/>
      <c r="C248" s="206" t="s">
        <v>411</v>
      </c>
      <c r="D248" s="206" t="s">
        <v>131</v>
      </c>
      <c r="E248" s="207" t="s">
        <v>412</v>
      </c>
      <c r="F248" s="208" t="s">
        <v>413</v>
      </c>
      <c r="G248" s="209" t="s">
        <v>134</v>
      </c>
      <c r="H248" s="210">
        <v>9.25</v>
      </c>
      <c r="I248" s="211"/>
      <c r="J248" s="212">
        <f>ROUND(I248*H248,2)</f>
        <v>0</v>
      </c>
      <c r="K248" s="208" t="s">
        <v>135</v>
      </c>
      <c r="L248" s="46"/>
      <c r="M248" s="213" t="s">
        <v>19</v>
      </c>
      <c r="N248" s="214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0.0032499999999999999</v>
      </c>
      <c r="T248" s="216">
        <f>S248*H248</f>
        <v>0.030062499999999999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230</v>
      </c>
      <c r="AT248" s="217" t="s">
        <v>131</v>
      </c>
      <c r="AU248" s="217" t="s">
        <v>81</v>
      </c>
      <c r="AY248" s="19" t="s">
        <v>129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230</v>
      </c>
      <c r="BM248" s="217" t="s">
        <v>414</v>
      </c>
    </row>
    <row r="249" s="2" customFormat="1">
      <c r="A249" s="40"/>
      <c r="B249" s="41"/>
      <c r="C249" s="42"/>
      <c r="D249" s="219" t="s">
        <v>138</v>
      </c>
      <c r="E249" s="42"/>
      <c r="F249" s="220" t="s">
        <v>415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138</v>
      </c>
      <c r="AU249" s="19" t="s">
        <v>81</v>
      </c>
    </row>
    <row r="250" s="14" customFormat="1">
      <c r="A250" s="14"/>
      <c r="B250" s="236"/>
      <c r="C250" s="237"/>
      <c r="D250" s="226" t="s">
        <v>140</v>
      </c>
      <c r="E250" s="238" t="s">
        <v>19</v>
      </c>
      <c r="F250" s="239" t="s">
        <v>416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140</v>
      </c>
      <c r="AU250" s="245" t="s">
        <v>81</v>
      </c>
      <c r="AV250" s="14" t="s">
        <v>79</v>
      </c>
      <c r="AW250" s="14" t="s">
        <v>33</v>
      </c>
      <c r="AX250" s="14" t="s">
        <v>71</v>
      </c>
      <c r="AY250" s="245" t="s">
        <v>129</v>
      </c>
    </row>
    <row r="251" s="14" customFormat="1">
      <c r="A251" s="14"/>
      <c r="B251" s="236"/>
      <c r="C251" s="237"/>
      <c r="D251" s="226" t="s">
        <v>140</v>
      </c>
      <c r="E251" s="238" t="s">
        <v>19</v>
      </c>
      <c r="F251" s="239" t="s">
        <v>417</v>
      </c>
      <c r="G251" s="237"/>
      <c r="H251" s="238" t="s">
        <v>19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140</v>
      </c>
      <c r="AU251" s="245" t="s">
        <v>81</v>
      </c>
      <c r="AV251" s="14" t="s">
        <v>79</v>
      </c>
      <c r="AW251" s="14" t="s">
        <v>33</v>
      </c>
      <c r="AX251" s="14" t="s">
        <v>71</v>
      </c>
      <c r="AY251" s="245" t="s">
        <v>129</v>
      </c>
    </row>
    <row r="252" s="13" customFormat="1">
      <c r="A252" s="13"/>
      <c r="B252" s="224"/>
      <c r="C252" s="225"/>
      <c r="D252" s="226" t="s">
        <v>140</v>
      </c>
      <c r="E252" s="227" t="s">
        <v>19</v>
      </c>
      <c r="F252" s="228" t="s">
        <v>418</v>
      </c>
      <c r="G252" s="225"/>
      <c r="H252" s="229">
        <v>3.4500000000000002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140</v>
      </c>
      <c r="AU252" s="235" t="s">
        <v>81</v>
      </c>
      <c r="AV252" s="13" t="s">
        <v>81</v>
      </c>
      <c r="AW252" s="13" t="s">
        <v>33</v>
      </c>
      <c r="AX252" s="13" t="s">
        <v>71</v>
      </c>
      <c r="AY252" s="235" t="s">
        <v>129</v>
      </c>
    </row>
    <row r="253" s="13" customFormat="1">
      <c r="A253" s="13"/>
      <c r="B253" s="224"/>
      <c r="C253" s="225"/>
      <c r="D253" s="226" t="s">
        <v>140</v>
      </c>
      <c r="E253" s="227" t="s">
        <v>19</v>
      </c>
      <c r="F253" s="228" t="s">
        <v>419</v>
      </c>
      <c r="G253" s="225"/>
      <c r="H253" s="229">
        <v>5.7999999999999998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140</v>
      </c>
      <c r="AU253" s="235" t="s">
        <v>81</v>
      </c>
      <c r="AV253" s="13" t="s">
        <v>81</v>
      </c>
      <c r="AW253" s="13" t="s">
        <v>33</v>
      </c>
      <c r="AX253" s="13" t="s">
        <v>71</v>
      </c>
      <c r="AY253" s="235" t="s">
        <v>129</v>
      </c>
    </row>
    <row r="254" s="15" customFormat="1">
      <c r="A254" s="15"/>
      <c r="B254" s="256"/>
      <c r="C254" s="257"/>
      <c r="D254" s="226" t="s">
        <v>140</v>
      </c>
      <c r="E254" s="258" t="s">
        <v>19</v>
      </c>
      <c r="F254" s="259" t="s">
        <v>251</v>
      </c>
      <c r="G254" s="257"/>
      <c r="H254" s="260">
        <v>9.25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6" t="s">
        <v>140</v>
      </c>
      <c r="AU254" s="266" t="s">
        <v>81</v>
      </c>
      <c r="AV254" s="15" t="s">
        <v>136</v>
      </c>
      <c r="AW254" s="15" t="s">
        <v>33</v>
      </c>
      <c r="AX254" s="15" t="s">
        <v>79</v>
      </c>
      <c r="AY254" s="266" t="s">
        <v>129</v>
      </c>
    </row>
    <row r="255" s="2" customFormat="1" ht="16.5" customHeight="1">
      <c r="A255" s="40"/>
      <c r="B255" s="41"/>
      <c r="C255" s="206" t="s">
        <v>420</v>
      </c>
      <c r="D255" s="206" t="s">
        <v>131</v>
      </c>
      <c r="E255" s="207" t="s">
        <v>421</v>
      </c>
      <c r="F255" s="208" t="s">
        <v>422</v>
      </c>
      <c r="G255" s="209" t="s">
        <v>169</v>
      </c>
      <c r="H255" s="210">
        <v>7.0499999999999998</v>
      </c>
      <c r="I255" s="211"/>
      <c r="J255" s="212">
        <f>ROUND(I255*H255,2)</f>
        <v>0</v>
      </c>
      <c r="K255" s="208" t="s">
        <v>135</v>
      </c>
      <c r="L255" s="46"/>
      <c r="M255" s="213" t="s">
        <v>19</v>
      </c>
      <c r="N255" s="214" t="s">
        <v>42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0.035299999999999998</v>
      </c>
      <c r="T255" s="216">
        <f>S255*H255</f>
        <v>0.24886499999999998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230</v>
      </c>
      <c r="AT255" s="217" t="s">
        <v>131</v>
      </c>
      <c r="AU255" s="217" t="s">
        <v>81</v>
      </c>
      <c r="AY255" s="19" t="s">
        <v>129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230</v>
      </c>
      <c r="BM255" s="217" t="s">
        <v>423</v>
      </c>
    </row>
    <row r="256" s="2" customFormat="1">
      <c r="A256" s="40"/>
      <c r="B256" s="41"/>
      <c r="C256" s="42"/>
      <c r="D256" s="219" t="s">
        <v>138</v>
      </c>
      <c r="E256" s="42"/>
      <c r="F256" s="220" t="s">
        <v>424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138</v>
      </c>
      <c r="AU256" s="19" t="s">
        <v>81</v>
      </c>
    </row>
    <row r="257" s="14" customFormat="1">
      <c r="A257" s="14"/>
      <c r="B257" s="236"/>
      <c r="C257" s="237"/>
      <c r="D257" s="226" t="s">
        <v>140</v>
      </c>
      <c r="E257" s="238" t="s">
        <v>19</v>
      </c>
      <c r="F257" s="239" t="s">
        <v>243</v>
      </c>
      <c r="G257" s="237"/>
      <c r="H257" s="238" t="s">
        <v>19</v>
      </c>
      <c r="I257" s="240"/>
      <c r="J257" s="237"/>
      <c r="K257" s="237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140</v>
      </c>
      <c r="AU257" s="245" t="s">
        <v>81</v>
      </c>
      <c r="AV257" s="14" t="s">
        <v>79</v>
      </c>
      <c r="AW257" s="14" t="s">
        <v>33</v>
      </c>
      <c r="AX257" s="14" t="s">
        <v>71</v>
      </c>
      <c r="AY257" s="245" t="s">
        <v>129</v>
      </c>
    </row>
    <row r="258" s="13" customFormat="1">
      <c r="A258" s="13"/>
      <c r="B258" s="224"/>
      <c r="C258" s="225"/>
      <c r="D258" s="226" t="s">
        <v>140</v>
      </c>
      <c r="E258" s="227" t="s">
        <v>19</v>
      </c>
      <c r="F258" s="228" t="s">
        <v>425</v>
      </c>
      <c r="G258" s="225"/>
      <c r="H258" s="229">
        <v>7.0499999999999998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140</v>
      </c>
      <c r="AU258" s="235" t="s">
        <v>81</v>
      </c>
      <c r="AV258" s="13" t="s">
        <v>81</v>
      </c>
      <c r="AW258" s="13" t="s">
        <v>33</v>
      </c>
      <c r="AX258" s="13" t="s">
        <v>71</v>
      </c>
      <c r="AY258" s="235" t="s">
        <v>129</v>
      </c>
    </row>
    <row r="259" s="15" customFormat="1">
      <c r="A259" s="15"/>
      <c r="B259" s="256"/>
      <c r="C259" s="257"/>
      <c r="D259" s="226" t="s">
        <v>140</v>
      </c>
      <c r="E259" s="258" t="s">
        <v>19</v>
      </c>
      <c r="F259" s="259" t="s">
        <v>251</v>
      </c>
      <c r="G259" s="257"/>
      <c r="H259" s="260">
        <v>7.0499999999999998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6" t="s">
        <v>140</v>
      </c>
      <c r="AU259" s="266" t="s">
        <v>81</v>
      </c>
      <c r="AV259" s="15" t="s">
        <v>136</v>
      </c>
      <c r="AW259" s="15" t="s">
        <v>33</v>
      </c>
      <c r="AX259" s="15" t="s">
        <v>79</v>
      </c>
      <c r="AY259" s="266" t="s">
        <v>129</v>
      </c>
    </row>
    <row r="260" s="12" customFormat="1" ht="22.8" customHeight="1">
      <c r="A260" s="12"/>
      <c r="B260" s="190"/>
      <c r="C260" s="191"/>
      <c r="D260" s="192" t="s">
        <v>70</v>
      </c>
      <c r="E260" s="204" t="s">
        <v>426</v>
      </c>
      <c r="F260" s="204" t="s">
        <v>427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SUM(P261:P274)</f>
        <v>0</v>
      </c>
      <c r="Q260" s="198"/>
      <c r="R260" s="199">
        <f>SUM(R261:R274)</f>
        <v>0.19649999999999998</v>
      </c>
      <c r="S260" s="198"/>
      <c r="T260" s="200">
        <f>SUM(T261:T274)</f>
        <v>0.051014999999999998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81</v>
      </c>
      <c r="AT260" s="202" t="s">
        <v>70</v>
      </c>
      <c r="AU260" s="202" t="s">
        <v>79</v>
      </c>
      <c r="AY260" s="201" t="s">
        <v>129</v>
      </c>
      <c r="BK260" s="203">
        <f>SUM(BK261:BK274)</f>
        <v>0</v>
      </c>
    </row>
    <row r="261" s="2" customFormat="1" ht="24.15" customHeight="1">
      <c r="A261" s="40"/>
      <c r="B261" s="41"/>
      <c r="C261" s="206" t="s">
        <v>428</v>
      </c>
      <c r="D261" s="206" t="s">
        <v>131</v>
      </c>
      <c r="E261" s="207" t="s">
        <v>429</v>
      </c>
      <c r="F261" s="208" t="s">
        <v>430</v>
      </c>
      <c r="G261" s="209" t="s">
        <v>169</v>
      </c>
      <c r="H261" s="210">
        <v>26.199999999999999</v>
      </c>
      <c r="I261" s="211"/>
      <c r="J261" s="212">
        <f>ROUND(I261*H261,2)</f>
        <v>0</v>
      </c>
      <c r="K261" s="208" t="s">
        <v>135</v>
      </c>
      <c r="L261" s="46"/>
      <c r="M261" s="213" t="s">
        <v>19</v>
      </c>
      <c r="N261" s="214" t="s">
        <v>42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230</v>
      </c>
      <c r="AT261" s="217" t="s">
        <v>131</v>
      </c>
      <c r="AU261" s="217" t="s">
        <v>81</v>
      </c>
      <c r="AY261" s="19" t="s">
        <v>129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79</v>
      </c>
      <c r="BK261" s="218">
        <f>ROUND(I261*H261,2)</f>
        <v>0</v>
      </c>
      <c r="BL261" s="19" t="s">
        <v>230</v>
      </c>
      <c r="BM261" s="217" t="s">
        <v>431</v>
      </c>
    </row>
    <row r="262" s="2" customFormat="1">
      <c r="A262" s="40"/>
      <c r="B262" s="41"/>
      <c r="C262" s="42"/>
      <c r="D262" s="219" t="s">
        <v>138</v>
      </c>
      <c r="E262" s="42"/>
      <c r="F262" s="220" t="s">
        <v>432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138</v>
      </c>
      <c r="AU262" s="19" t="s">
        <v>81</v>
      </c>
    </row>
    <row r="263" s="13" customFormat="1">
      <c r="A263" s="13"/>
      <c r="B263" s="224"/>
      <c r="C263" s="225"/>
      <c r="D263" s="226" t="s">
        <v>140</v>
      </c>
      <c r="E263" s="227" t="s">
        <v>19</v>
      </c>
      <c r="F263" s="228" t="s">
        <v>433</v>
      </c>
      <c r="G263" s="225"/>
      <c r="H263" s="229">
        <v>26.199999999999999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140</v>
      </c>
      <c r="AU263" s="235" t="s">
        <v>81</v>
      </c>
      <c r="AV263" s="13" t="s">
        <v>81</v>
      </c>
      <c r="AW263" s="13" t="s">
        <v>33</v>
      </c>
      <c r="AX263" s="13" t="s">
        <v>79</v>
      </c>
      <c r="AY263" s="235" t="s">
        <v>129</v>
      </c>
    </row>
    <row r="264" s="2" customFormat="1" ht="37.8" customHeight="1">
      <c r="A264" s="40"/>
      <c r="B264" s="41"/>
      <c r="C264" s="206" t="s">
        <v>434</v>
      </c>
      <c r="D264" s="206" t="s">
        <v>131</v>
      </c>
      <c r="E264" s="207" t="s">
        <v>435</v>
      </c>
      <c r="F264" s="208" t="s">
        <v>436</v>
      </c>
      <c r="G264" s="209" t="s">
        <v>169</v>
      </c>
      <c r="H264" s="210">
        <v>26.199999999999999</v>
      </c>
      <c r="I264" s="211"/>
      <c r="J264" s="212">
        <f>ROUND(I264*H264,2)</f>
        <v>0</v>
      </c>
      <c r="K264" s="208" t="s">
        <v>135</v>
      </c>
      <c r="L264" s="46"/>
      <c r="M264" s="213" t="s">
        <v>19</v>
      </c>
      <c r="N264" s="214" t="s">
        <v>42</v>
      </c>
      <c r="O264" s="86"/>
      <c r="P264" s="215">
        <f>O264*H264</f>
        <v>0</v>
      </c>
      <c r="Q264" s="215">
        <v>0.0074999999999999997</v>
      </c>
      <c r="R264" s="215">
        <f>Q264*H264</f>
        <v>0.19649999999999998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230</v>
      </c>
      <c r="AT264" s="217" t="s">
        <v>131</v>
      </c>
      <c r="AU264" s="217" t="s">
        <v>81</v>
      </c>
      <c r="AY264" s="19" t="s">
        <v>129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79</v>
      </c>
      <c r="BK264" s="218">
        <f>ROUND(I264*H264,2)</f>
        <v>0</v>
      </c>
      <c r="BL264" s="19" t="s">
        <v>230</v>
      </c>
      <c r="BM264" s="217" t="s">
        <v>437</v>
      </c>
    </row>
    <row r="265" s="2" customFormat="1">
      <c r="A265" s="40"/>
      <c r="B265" s="41"/>
      <c r="C265" s="42"/>
      <c r="D265" s="219" t="s">
        <v>138</v>
      </c>
      <c r="E265" s="42"/>
      <c r="F265" s="220" t="s">
        <v>438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138</v>
      </c>
      <c r="AU265" s="19" t="s">
        <v>81</v>
      </c>
    </row>
    <row r="266" s="13" customFormat="1">
      <c r="A266" s="13"/>
      <c r="B266" s="224"/>
      <c r="C266" s="225"/>
      <c r="D266" s="226" t="s">
        <v>140</v>
      </c>
      <c r="E266" s="227" t="s">
        <v>19</v>
      </c>
      <c r="F266" s="228" t="s">
        <v>433</v>
      </c>
      <c r="G266" s="225"/>
      <c r="H266" s="229">
        <v>26.199999999999999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140</v>
      </c>
      <c r="AU266" s="235" t="s">
        <v>81</v>
      </c>
      <c r="AV266" s="13" t="s">
        <v>81</v>
      </c>
      <c r="AW266" s="13" t="s">
        <v>33</v>
      </c>
      <c r="AX266" s="13" t="s">
        <v>79</v>
      </c>
      <c r="AY266" s="235" t="s">
        <v>129</v>
      </c>
    </row>
    <row r="267" s="2" customFormat="1" ht="24.15" customHeight="1">
      <c r="A267" s="40"/>
      <c r="B267" s="41"/>
      <c r="C267" s="206" t="s">
        <v>439</v>
      </c>
      <c r="D267" s="206" t="s">
        <v>131</v>
      </c>
      <c r="E267" s="207" t="s">
        <v>440</v>
      </c>
      <c r="F267" s="208" t="s">
        <v>441</v>
      </c>
      <c r="G267" s="209" t="s">
        <v>169</v>
      </c>
      <c r="H267" s="210">
        <v>18.449999999999999</v>
      </c>
      <c r="I267" s="211"/>
      <c r="J267" s="212">
        <f>ROUND(I267*H267,2)</f>
        <v>0</v>
      </c>
      <c r="K267" s="208" t="s">
        <v>135</v>
      </c>
      <c r="L267" s="46"/>
      <c r="M267" s="213" t="s">
        <v>19</v>
      </c>
      <c r="N267" s="214" t="s">
        <v>42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0.0025000000000000001</v>
      </c>
      <c r="T267" s="216">
        <f>S267*H267</f>
        <v>0.046124999999999999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230</v>
      </c>
      <c r="AT267" s="217" t="s">
        <v>131</v>
      </c>
      <c r="AU267" s="217" t="s">
        <v>81</v>
      </c>
      <c r="AY267" s="19" t="s">
        <v>129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79</v>
      </c>
      <c r="BK267" s="218">
        <f>ROUND(I267*H267,2)</f>
        <v>0</v>
      </c>
      <c r="BL267" s="19" t="s">
        <v>230</v>
      </c>
      <c r="BM267" s="217" t="s">
        <v>442</v>
      </c>
    </row>
    <row r="268" s="2" customFormat="1">
      <c r="A268" s="40"/>
      <c r="B268" s="41"/>
      <c r="C268" s="42"/>
      <c r="D268" s="219" t="s">
        <v>138</v>
      </c>
      <c r="E268" s="42"/>
      <c r="F268" s="220" t="s">
        <v>443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138</v>
      </c>
      <c r="AU268" s="19" t="s">
        <v>81</v>
      </c>
    </row>
    <row r="269" s="13" customFormat="1">
      <c r="A269" s="13"/>
      <c r="B269" s="224"/>
      <c r="C269" s="225"/>
      <c r="D269" s="226" t="s">
        <v>140</v>
      </c>
      <c r="E269" s="227" t="s">
        <v>19</v>
      </c>
      <c r="F269" s="228" t="s">
        <v>444</v>
      </c>
      <c r="G269" s="225"/>
      <c r="H269" s="229">
        <v>18.449999999999999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140</v>
      </c>
      <c r="AU269" s="235" t="s">
        <v>81</v>
      </c>
      <c r="AV269" s="13" t="s">
        <v>81</v>
      </c>
      <c r="AW269" s="13" t="s">
        <v>33</v>
      </c>
      <c r="AX269" s="13" t="s">
        <v>79</v>
      </c>
      <c r="AY269" s="235" t="s">
        <v>129</v>
      </c>
    </row>
    <row r="270" s="2" customFormat="1" ht="21.75" customHeight="1">
      <c r="A270" s="40"/>
      <c r="B270" s="41"/>
      <c r="C270" s="206" t="s">
        <v>445</v>
      </c>
      <c r="D270" s="206" t="s">
        <v>131</v>
      </c>
      <c r="E270" s="207" t="s">
        <v>446</v>
      </c>
      <c r="F270" s="208" t="s">
        <v>447</v>
      </c>
      <c r="G270" s="209" t="s">
        <v>134</v>
      </c>
      <c r="H270" s="210">
        <v>16.300000000000001</v>
      </c>
      <c r="I270" s="211"/>
      <c r="J270" s="212">
        <f>ROUND(I270*H270,2)</f>
        <v>0</v>
      </c>
      <c r="K270" s="208" t="s">
        <v>135</v>
      </c>
      <c r="L270" s="46"/>
      <c r="M270" s="213" t="s">
        <v>19</v>
      </c>
      <c r="N270" s="214" t="s">
        <v>42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0.00029999999999999997</v>
      </c>
      <c r="T270" s="216">
        <f>S270*H270</f>
        <v>0.0048899999999999994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230</v>
      </c>
      <c r="AT270" s="217" t="s">
        <v>131</v>
      </c>
      <c r="AU270" s="217" t="s">
        <v>81</v>
      </c>
      <c r="AY270" s="19" t="s">
        <v>129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79</v>
      </c>
      <c r="BK270" s="218">
        <f>ROUND(I270*H270,2)</f>
        <v>0</v>
      </c>
      <c r="BL270" s="19" t="s">
        <v>230</v>
      </c>
      <c r="BM270" s="217" t="s">
        <v>448</v>
      </c>
    </row>
    <row r="271" s="2" customFormat="1">
      <c r="A271" s="40"/>
      <c r="B271" s="41"/>
      <c r="C271" s="42"/>
      <c r="D271" s="219" t="s">
        <v>138</v>
      </c>
      <c r="E271" s="42"/>
      <c r="F271" s="220" t="s">
        <v>449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138</v>
      </c>
      <c r="AU271" s="19" t="s">
        <v>81</v>
      </c>
    </row>
    <row r="272" s="13" customFormat="1">
      <c r="A272" s="13"/>
      <c r="B272" s="224"/>
      <c r="C272" s="225"/>
      <c r="D272" s="226" t="s">
        <v>140</v>
      </c>
      <c r="E272" s="227" t="s">
        <v>19</v>
      </c>
      <c r="F272" s="228" t="s">
        <v>450</v>
      </c>
      <c r="G272" s="225"/>
      <c r="H272" s="229">
        <v>16.300000000000001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140</v>
      </c>
      <c r="AU272" s="235" t="s">
        <v>81</v>
      </c>
      <c r="AV272" s="13" t="s">
        <v>81</v>
      </c>
      <c r="AW272" s="13" t="s">
        <v>33</v>
      </c>
      <c r="AX272" s="13" t="s">
        <v>79</v>
      </c>
      <c r="AY272" s="235" t="s">
        <v>129</v>
      </c>
    </row>
    <row r="273" s="2" customFormat="1" ht="49.05" customHeight="1">
      <c r="A273" s="40"/>
      <c r="B273" s="41"/>
      <c r="C273" s="206" t="s">
        <v>451</v>
      </c>
      <c r="D273" s="206" t="s">
        <v>131</v>
      </c>
      <c r="E273" s="207" t="s">
        <v>452</v>
      </c>
      <c r="F273" s="208" t="s">
        <v>453</v>
      </c>
      <c r="G273" s="209" t="s">
        <v>330</v>
      </c>
      <c r="H273" s="267"/>
      <c r="I273" s="211"/>
      <c r="J273" s="212">
        <f>ROUND(I273*H273,2)</f>
        <v>0</v>
      </c>
      <c r="K273" s="208" t="s">
        <v>135</v>
      </c>
      <c r="L273" s="46"/>
      <c r="M273" s="213" t="s">
        <v>19</v>
      </c>
      <c r="N273" s="214" t="s">
        <v>42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230</v>
      </c>
      <c r="AT273" s="217" t="s">
        <v>131</v>
      </c>
      <c r="AU273" s="217" t="s">
        <v>81</v>
      </c>
      <c r="AY273" s="19" t="s">
        <v>129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79</v>
      </c>
      <c r="BK273" s="218">
        <f>ROUND(I273*H273,2)</f>
        <v>0</v>
      </c>
      <c r="BL273" s="19" t="s">
        <v>230</v>
      </c>
      <c r="BM273" s="217" t="s">
        <v>454</v>
      </c>
    </row>
    <row r="274" s="2" customFormat="1">
      <c r="A274" s="40"/>
      <c r="B274" s="41"/>
      <c r="C274" s="42"/>
      <c r="D274" s="219" t="s">
        <v>138</v>
      </c>
      <c r="E274" s="42"/>
      <c r="F274" s="220" t="s">
        <v>455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138</v>
      </c>
      <c r="AU274" s="19" t="s">
        <v>81</v>
      </c>
    </row>
    <row r="275" s="12" customFormat="1" ht="22.8" customHeight="1">
      <c r="A275" s="12"/>
      <c r="B275" s="190"/>
      <c r="C275" s="191"/>
      <c r="D275" s="192" t="s">
        <v>70</v>
      </c>
      <c r="E275" s="204" t="s">
        <v>456</v>
      </c>
      <c r="F275" s="204" t="s">
        <v>457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SUM(P276:P293)</f>
        <v>0</v>
      </c>
      <c r="Q275" s="198"/>
      <c r="R275" s="199">
        <f>SUM(R276:R293)</f>
        <v>0.020728800000000002</v>
      </c>
      <c r="S275" s="198"/>
      <c r="T275" s="200">
        <f>SUM(T276:T293)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81</v>
      </c>
      <c r="AT275" s="202" t="s">
        <v>70</v>
      </c>
      <c r="AU275" s="202" t="s">
        <v>79</v>
      </c>
      <c r="AY275" s="201" t="s">
        <v>129</v>
      </c>
      <c r="BK275" s="203">
        <f>SUM(BK276:BK293)</f>
        <v>0</v>
      </c>
    </row>
    <row r="276" s="2" customFormat="1" ht="24.15" customHeight="1">
      <c r="A276" s="40"/>
      <c r="B276" s="41"/>
      <c r="C276" s="206" t="s">
        <v>458</v>
      </c>
      <c r="D276" s="206" t="s">
        <v>131</v>
      </c>
      <c r="E276" s="207" t="s">
        <v>459</v>
      </c>
      <c r="F276" s="208" t="s">
        <v>460</v>
      </c>
      <c r="G276" s="209" t="s">
        <v>169</v>
      </c>
      <c r="H276" s="210">
        <v>104.14400000000001</v>
      </c>
      <c r="I276" s="211"/>
      <c r="J276" s="212">
        <f>ROUND(I276*H276,2)</f>
        <v>0</v>
      </c>
      <c r="K276" s="208" t="s">
        <v>135</v>
      </c>
      <c r="L276" s="46"/>
      <c r="M276" s="213" t="s">
        <v>19</v>
      </c>
      <c r="N276" s="214" t="s">
        <v>42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230</v>
      </c>
      <c r="AT276" s="217" t="s">
        <v>131</v>
      </c>
      <c r="AU276" s="217" t="s">
        <v>81</v>
      </c>
      <c r="AY276" s="19" t="s">
        <v>129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79</v>
      </c>
      <c r="BK276" s="218">
        <f>ROUND(I276*H276,2)</f>
        <v>0</v>
      </c>
      <c r="BL276" s="19" t="s">
        <v>230</v>
      </c>
      <c r="BM276" s="217" t="s">
        <v>461</v>
      </c>
    </row>
    <row r="277" s="2" customFormat="1">
      <c r="A277" s="40"/>
      <c r="B277" s="41"/>
      <c r="C277" s="42"/>
      <c r="D277" s="219" t="s">
        <v>138</v>
      </c>
      <c r="E277" s="42"/>
      <c r="F277" s="220" t="s">
        <v>462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138</v>
      </c>
      <c r="AU277" s="19" t="s">
        <v>81</v>
      </c>
    </row>
    <row r="278" s="14" customFormat="1">
      <c r="A278" s="14"/>
      <c r="B278" s="236"/>
      <c r="C278" s="237"/>
      <c r="D278" s="226" t="s">
        <v>140</v>
      </c>
      <c r="E278" s="238" t="s">
        <v>19</v>
      </c>
      <c r="F278" s="239" t="s">
        <v>463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140</v>
      </c>
      <c r="AU278" s="245" t="s">
        <v>81</v>
      </c>
      <c r="AV278" s="14" t="s">
        <v>79</v>
      </c>
      <c r="AW278" s="14" t="s">
        <v>33</v>
      </c>
      <c r="AX278" s="14" t="s">
        <v>71</v>
      </c>
      <c r="AY278" s="245" t="s">
        <v>129</v>
      </c>
    </row>
    <row r="279" s="13" customFormat="1">
      <c r="A279" s="13"/>
      <c r="B279" s="224"/>
      <c r="C279" s="225"/>
      <c r="D279" s="226" t="s">
        <v>140</v>
      </c>
      <c r="E279" s="227" t="s">
        <v>19</v>
      </c>
      <c r="F279" s="228" t="s">
        <v>464</v>
      </c>
      <c r="G279" s="225"/>
      <c r="H279" s="229">
        <v>26.699999999999999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140</v>
      </c>
      <c r="AU279" s="235" t="s">
        <v>81</v>
      </c>
      <c r="AV279" s="13" t="s">
        <v>81</v>
      </c>
      <c r="AW279" s="13" t="s">
        <v>33</v>
      </c>
      <c r="AX279" s="13" t="s">
        <v>71</v>
      </c>
      <c r="AY279" s="235" t="s">
        <v>129</v>
      </c>
    </row>
    <row r="280" s="13" customFormat="1">
      <c r="A280" s="13"/>
      <c r="B280" s="224"/>
      <c r="C280" s="225"/>
      <c r="D280" s="226" t="s">
        <v>140</v>
      </c>
      <c r="E280" s="227" t="s">
        <v>19</v>
      </c>
      <c r="F280" s="228" t="s">
        <v>465</v>
      </c>
      <c r="G280" s="225"/>
      <c r="H280" s="229">
        <v>77.444000000000003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140</v>
      </c>
      <c r="AU280" s="235" t="s">
        <v>81</v>
      </c>
      <c r="AV280" s="13" t="s">
        <v>81</v>
      </c>
      <c r="AW280" s="13" t="s">
        <v>33</v>
      </c>
      <c r="AX280" s="13" t="s">
        <v>71</v>
      </c>
      <c r="AY280" s="235" t="s">
        <v>129</v>
      </c>
    </row>
    <row r="281" s="15" customFormat="1">
      <c r="A281" s="15"/>
      <c r="B281" s="256"/>
      <c r="C281" s="257"/>
      <c r="D281" s="226" t="s">
        <v>140</v>
      </c>
      <c r="E281" s="258" t="s">
        <v>19</v>
      </c>
      <c r="F281" s="259" t="s">
        <v>251</v>
      </c>
      <c r="G281" s="257"/>
      <c r="H281" s="260">
        <v>104.14400000000001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6" t="s">
        <v>140</v>
      </c>
      <c r="AU281" s="266" t="s">
        <v>81</v>
      </c>
      <c r="AV281" s="15" t="s">
        <v>136</v>
      </c>
      <c r="AW281" s="15" t="s">
        <v>33</v>
      </c>
      <c r="AX281" s="15" t="s">
        <v>79</v>
      </c>
      <c r="AY281" s="266" t="s">
        <v>129</v>
      </c>
    </row>
    <row r="282" s="2" customFormat="1" ht="24.15" customHeight="1">
      <c r="A282" s="40"/>
      <c r="B282" s="41"/>
      <c r="C282" s="206" t="s">
        <v>466</v>
      </c>
      <c r="D282" s="206" t="s">
        <v>131</v>
      </c>
      <c r="E282" s="207" t="s">
        <v>467</v>
      </c>
      <c r="F282" s="208" t="s">
        <v>468</v>
      </c>
      <c r="G282" s="209" t="s">
        <v>169</v>
      </c>
      <c r="H282" s="210">
        <v>104.14400000000001</v>
      </c>
      <c r="I282" s="211"/>
      <c r="J282" s="212">
        <f>ROUND(I282*H282,2)</f>
        <v>0</v>
      </c>
      <c r="K282" s="208" t="s">
        <v>135</v>
      </c>
      <c r="L282" s="46"/>
      <c r="M282" s="213" t="s">
        <v>19</v>
      </c>
      <c r="N282" s="214" t="s">
        <v>42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230</v>
      </c>
      <c r="AT282" s="217" t="s">
        <v>131</v>
      </c>
      <c r="AU282" s="217" t="s">
        <v>81</v>
      </c>
      <c r="AY282" s="19" t="s">
        <v>129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230</v>
      </c>
      <c r="BM282" s="217" t="s">
        <v>469</v>
      </c>
    </row>
    <row r="283" s="2" customFormat="1">
      <c r="A283" s="40"/>
      <c r="B283" s="41"/>
      <c r="C283" s="42"/>
      <c r="D283" s="219" t="s">
        <v>138</v>
      </c>
      <c r="E283" s="42"/>
      <c r="F283" s="220" t="s">
        <v>470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138</v>
      </c>
      <c r="AU283" s="19" t="s">
        <v>81</v>
      </c>
    </row>
    <row r="284" s="14" customFormat="1">
      <c r="A284" s="14"/>
      <c r="B284" s="236"/>
      <c r="C284" s="237"/>
      <c r="D284" s="226" t="s">
        <v>140</v>
      </c>
      <c r="E284" s="238" t="s">
        <v>19</v>
      </c>
      <c r="F284" s="239" t="s">
        <v>463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140</v>
      </c>
      <c r="AU284" s="245" t="s">
        <v>81</v>
      </c>
      <c r="AV284" s="14" t="s">
        <v>79</v>
      </c>
      <c r="AW284" s="14" t="s">
        <v>33</v>
      </c>
      <c r="AX284" s="14" t="s">
        <v>71</v>
      </c>
      <c r="AY284" s="245" t="s">
        <v>129</v>
      </c>
    </row>
    <row r="285" s="13" customFormat="1">
      <c r="A285" s="13"/>
      <c r="B285" s="224"/>
      <c r="C285" s="225"/>
      <c r="D285" s="226" t="s">
        <v>140</v>
      </c>
      <c r="E285" s="227" t="s">
        <v>19</v>
      </c>
      <c r="F285" s="228" t="s">
        <v>464</v>
      </c>
      <c r="G285" s="225"/>
      <c r="H285" s="229">
        <v>26.699999999999999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140</v>
      </c>
      <c r="AU285" s="235" t="s">
        <v>81</v>
      </c>
      <c r="AV285" s="13" t="s">
        <v>81</v>
      </c>
      <c r="AW285" s="13" t="s">
        <v>33</v>
      </c>
      <c r="AX285" s="13" t="s">
        <v>71</v>
      </c>
      <c r="AY285" s="235" t="s">
        <v>129</v>
      </c>
    </row>
    <row r="286" s="13" customFormat="1">
      <c r="A286" s="13"/>
      <c r="B286" s="224"/>
      <c r="C286" s="225"/>
      <c r="D286" s="226" t="s">
        <v>140</v>
      </c>
      <c r="E286" s="227" t="s">
        <v>19</v>
      </c>
      <c r="F286" s="228" t="s">
        <v>465</v>
      </c>
      <c r="G286" s="225"/>
      <c r="H286" s="229">
        <v>77.444000000000003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140</v>
      </c>
      <c r="AU286" s="235" t="s">
        <v>81</v>
      </c>
      <c r="AV286" s="13" t="s">
        <v>81</v>
      </c>
      <c r="AW286" s="13" t="s">
        <v>33</v>
      </c>
      <c r="AX286" s="13" t="s">
        <v>71</v>
      </c>
      <c r="AY286" s="235" t="s">
        <v>129</v>
      </c>
    </row>
    <row r="287" s="15" customFormat="1">
      <c r="A287" s="15"/>
      <c r="B287" s="256"/>
      <c r="C287" s="257"/>
      <c r="D287" s="226" t="s">
        <v>140</v>
      </c>
      <c r="E287" s="258" t="s">
        <v>19</v>
      </c>
      <c r="F287" s="259" t="s">
        <v>251</v>
      </c>
      <c r="G287" s="257"/>
      <c r="H287" s="260">
        <v>104.14400000000001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6" t="s">
        <v>140</v>
      </c>
      <c r="AU287" s="266" t="s">
        <v>81</v>
      </c>
      <c r="AV287" s="15" t="s">
        <v>136</v>
      </c>
      <c r="AW287" s="15" t="s">
        <v>33</v>
      </c>
      <c r="AX287" s="15" t="s">
        <v>79</v>
      </c>
      <c r="AY287" s="266" t="s">
        <v>129</v>
      </c>
    </row>
    <row r="288" s="2" customFormat="1" ht="37.8" customHeight="1">
      <c r="A288" s="40"/>
      <c r="B288" s="41"/>
      <c r="C288" s="206" t="s">
        <v>471</v>
      </c>
      <c r="D288" s="206" t="s">
        <v>131</v>
      </c>
      <c r="E288" s="207" t="s">
        <v>472</v>
      </c>
      <c r="F288" s="208" t="s">
        <v>473</v>
      </c>
      <c r="G288" s="209" t="s">
        <v>169</v>
      </c>
      <c r="H288" s="210">
        <v>103.64400000000001</v>
      </c>
      <c r="I288" s="211"/>
      <c r="J288" s="212">
        <f>ROUND(I288*H288,2)</f>
        <v>0</v>
      </c>
      <c r="K288" s="208" t="s">
        <v>135</v>
      </c>
      <c r="L288" s="46"/>
      <c r="M288" s="213" t="s">
        <v>19</v>
      </c>
      <c r="N288" s="214" t="s">
        <v>42</v>
      </c>
      <c r="O288" s="86"/>
      <c r="P288" s="215">
        <f>O288*H288</f>
        <v>0</v>
      </c>
      <c r="Q288" s="215">
        <v>0.00020000000000000001</v>
      </c>
      <c r="R288" s="215">
        <f>Q288*H288</f>
        <v>0.020728800000000002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230</v>
      </c>
      <c r="AT288" s="217" t="s">
        <v>131</v>
      </c>
      <c r="AU288" s="217" t="s">
        <v>81</v>
      </c>
      <c r="AY288" s="19" t="s">
        <v>129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230</v>
      </c>
      <c r="BM288" s="217" t="s">
        <v>474</v>
      </c>
    </row>
    <row r="289" s="2" customFormat="1">
      <c r="A289" s="40"/>
      <c r="B289" s="41"/>
      <c r="C289" s="42"/>
      <c r="D289" s="219" t="s">
        <v>138</v>
      </c>
      <c r="E289" s="42"/>
      <c r="F289" s="220" t="s">
        <v>475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138</v>
      </c>
      <c r="AU289" s="19" t="s">
        <v>81</v>
      </c>
    </row>
    <row r="290" s="14" customFormat="1">
      <c r="A290" s="14"/>
      <c r="B290" s="236"/>
      <c r="C290" s="237"/>
      <c r="D290" s="226" t="s">
        <v>140</v>
      </c>
      <c r="E290" s="238" t="s">
        <v>19</v>
      </c>
      <c r="F290" s="239" t="s">
        <v>463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140</v>
      </c>
      <c r="AU290" s="245" t="s">
        <v>81</v>
      </c>
      <c r="AV290" s="14" t="s">
        <v>79</v>
      </c>
      <c r="AW290" s="14" t="s">
        <v>33</v>
      </c>
      <c r="AX290" s="14" t="s">
        <v>71</v>
      </c>
      <c r="AY290" s="245" t="s">
        <v>129</v>
      </c>
    </row>
    <row r="291" s="13" customFormat="1">
      <c r="A291" s="13"/>
      <c r="B291" s="224"/>
      <c r="C291" s="225"/>
      <c r="D291" s="226" t="s">
        <v>140</v>
      </c>
      <c r="E291" s="227" t="s">
        <v>19</v>
      </c>
      <c r="F291" s="228" t="s">
        <v>476</v>
      </c>
      <c r="G291" s="225"/>
      <c r="H291" s="229">
        <v>26.199999999999999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140</v>
      </c>
      <c r="AU291" s="235" t="s">
        <v>81</v>
      </c>
      <c r="AV291" s="13" t="s">
        <v>81</v>
      </c>
      <c r="AW291" s="13" t="s">
        <v>33</v>
      </c>
      <c r="AX291" s="13" t="s">
        <v>71</v>
      </c>
      <c r="AY291" s="235" t="s">
        <v>129</v>
      </c>
    </row>
    <row r="292" s="13" customFormat="1">
      <c r="A292" s="13"/>
      <c r="B292" s="224"/>
      <c r="C292" s="225"/>
      <c r="D292" s="226" t="s">
        <v>140</v>
      </c>
      <c r="E292" s="227" t="s">
        <v>19</v>
      </c>
      <c r="F292" s="228" t="s">
        <v>465</v>
      </c>
      <c r="G292" s="225"/>
      <c r="H292" s="229">
        <v>77.444000000000003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140</v>
      </c>
      <c r="AU292" s="235" t="s">
        <v>81</v>
      </c>
      <c r="AV292" s="13" t="s">
        <v>81</v>
      </c>
      <c r="AW292" s="13" t="s">
        <v>33</v>
      </c>
      <c r="AX292" s="13" t="s">
        <v>71</v>
      </c>
      <c r="AY292" s="235" t="s">
        <v>129</v>
      </c>
    </row>
    <row r="293" s="15" customFormat="1">
      <c r="A293" s="15"/>
      <c r="B293" s="256"/>
      <c r="C293" s="257"/>
      <c r="D293" s="226" t="s">
        <v>140</v>
      </c>
      <c r="E293" s="258" t="s">
        <v>19</v>
      </c>
      <c r="F293" s="259" t="s">
        <v>251</v>
      </c>
      <c r="G293" s="257"/>
      <c r="H293" s="260">
        <v>103.64400000000001</v>
      </c>
      <c r="I293" s="261"/>
      <c r="J293" s="257"/>
      <c r="K293" s="257"/>
      <c r="L293" s="262"/>
      <c r="M293" s="268"/>
      <c r="N293" s="269"/>
      <c r="O293" s="269"/>
      <c r="P293" s="269"/>
      <c r="Q293" s="269"/>
      <c r="R293" s="269"/>
      <c r="S293" s="269"/>
      <c r="T293" s="270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6" t="s">
        <v>140</v>
      </c>
      <c r="AU293" s="266" t="s">
        <v>81</v>
      </c>
      <c r="AV293" s="15" t="s">
        <v>136</v>
      </c>
      <c r="AW293" s="15" t="s">
        <v>33</v>
      </c>
      <c r="AX293" s="15" t="s">
        <v>79</v>
      </c>
      <c r="AY293" s="266" t="s">
        <v>129</v>
      </c>
    </row>
    <row r="294" s="2" customFormat="1" ht="6.96" customHeight="1">
      <c r="A294" s="40"/>
      <c r="B294" s="61"/>
      <c r="C294" s="62"/>
      <c r="D294" s="62"/>
      <c r="E294" s="62"/>
      <c r="F294" s="62"/>
      <c r="G294" s="62"/>
      <c r="H294" s="62"/>
      <c r="I294" s="62"/>
      <c r="J294" s="62"/>
      <c r="K294" s="62"/>
      <c r="L294" s="46"/>
      <c r="M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</row>
  </sheetData>
  <sheetProtection sheet="1" autoFilter="0" formatColumns="0" formatRows="0" objects="1" scenarios="1" spinCount="100000" saltValue="QJkef6jHMuPpeYBYvgTASH8mfgNmaLVjre4Mf8Mh+hiLPsyndLDokvBY5v+nKLE+4LEkgdIfMy5etTE5IDhEzQ==" hashValue="H5YghrvE9GsSA8IFNy4kQksF/RD8uidS8tqS7xddreL8X3amMrwfzTQ8wNp8Q8qxdjNLUrRQxPAf59nhW0owig==" algorithmName="SHA-512" password="CCF3"/>
  <autoFilter ref="C97:K293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2" r:id="rId1" display="https://podminky.urs.cz/item/CS_URS_2025_02/113202111"/>
    <hyperlink ref="F105" r:id="rId2" display="https://podminky.urs.cz/item/CS_URS_2025_02/122211101"/>
    <hyperlink ref="F109" r:id="rId3" display="https://podminky.urs.cz/item/CS_URS_2025_02/162351103"/>
    <hyperlink ref="F112" r:id="rId4" display="https://podminky.urs.cz/item/CS_URS_2025_02/171251201"/>
    <hyperlink ref="F115" r:id="rId5" display="https://podminky.urs.cz/item/CS_URS_2025_02/174111101"/>
    <hyperlink ref="F119" r:id="rId6" display="https://podminky.urs.cz/item/CS_URS_2025_02/181411131"/>
    <hyperlink ref="F125" r:id="rId7" display="https://podminky.urs.cz/item/CS_URS_2025_02/185803111"/>
    <hyperlink ref="F129" r:id="rId8" display="https://podminky.urs.cz/item/CS_URS_2025_02/571908111"/>
    <hyperlink ref="F133" r:id="rId9" display="https://podminky.urs.cz/item/CS_URS_2025_02/611131121"/>
    <hyperlink ref="F136" r:id="rId10" display="https://podminky.urs.cz/item/CS_URS_2025_02/611321121"/>
    <hyperlink ref="F139" r:id="rId11" display="https://podminky.urs.cz/item/CS_URS_2025_02/612131121"/>
    <hyperlink ref="F142" r:id="rId12" display="https://podminky.urs.cz/item/CS_URS_2025_02/612321121"/>
    <hyperlink ref="F146" r:id="rId13" display="https://podminky.urs.cz/item/CS_URS_2025_02/916331112"/>
    <hyperlink ref="F152" r:id="rId14" display="https://podminky.urs.cz/item/CS_URS_2025_02/919726122"/>
    <hyperlink ref="F157" r:id="rId15" display="https://podminky.urs.cz/item/CS_URS_2025_02/962031013"/>
    <hyperlink ref="F161" r:id="rId16" display="https://podminky.urs.cz/item/CS_URS_2025_02/965043341"/>
    <hyperlink ref="F165" r:id="rId17" display="https://podminky.urs.cz/item/CS_URS_2025_02/965049111"/>
    <hyperlink ref="F169" r:id="rId18" display="https://podminky.urs.cz/item/CS_URS_2025_02/968072455"/>
    <hyperlink ref="F172" r:id="rId19" display="https://podminky.urs.cz/item/CS_URS_2025_02/965046111"/>
    <hyperlink ref="F175" r:id="rId20" display="https://podminky.urs.cz/item/CS_URS_2025_02/965046119"/>
    <hyperlink ref="F179" r:id="rId21" display="https://podminky.urs.cz/item/CS_URS_2025_02/997013211"/>
    <hyperlink ref="F181" r:id="rId22" display="https://podminky.urs.cz/item/CS_URS_2025_02/997013501"/>
    <hyperlink ref="F183" r:id="rId23" display="https://podminky.urs.cz/item/CS_URS_2025_02/997013509"/>
    <hyperlink ref="F186" r:id="rId24" display="https://podminky.urs.cz/item/CS_URS_2025_02/997013871"/>
    <hyperlink ref="F189" r:id="rId25" display="https://podminky.urs.cz/item/CS_URS_2025_02/998018001"/>
    <hyperlink ref="F203" r:id="rId26" display="https://podminky.urs.cz/item/CS_URS_2025_02/998721311"/>
    <hyperlink ref="F206" r:id="rId27" display="https://podminky.urs.cz/item/CS_URS_2025_02/722173112"/>
    <hyperlink ref="F213" r:id="rId28" display="https://podminky.urs.cz/item/CS_URS_2025_02/998722311"/>
    <hyperlink ref="F220" r:id="rId29" display="https://podminky.urs.cz/item/CS_URS_2025_02/998741311"/>
    <hyperlink ref="F223" r:id="rId30" display="https://podminky.urs.cz/item/CS_URS_2025_02/751398054"/>
    <hyperlink ref="F230" r:id="rId31" display="https://podminky.urs.cz/item/CS_URS_2025_02/751398854"/>
    <hyperlink ref="F233" r:id="rId32" display="https://podminky.urs.cz/item/CS_URS_2025_02/998751311"/>
    <hyperlink ref="F236" r:id="rId33" display="https://podminky.urs.cz/item/CS_URS_2025_02/763135811"/>
    <hyperlink ref="F245" r:id="rId34" display="https://podminky.urs.cz/item/CS_URS_2025_02/766691914"/>
    <hyperlink ref="F249" r:id="rId35" display="https://podminky.urs.cz/item/CS_URS_2025_02/771473810"/>
    <hyperlink ref="F256" r:id="rId36" display="https://podminky.urs.cz/item/CS_URS_2025_02/771573810"/>
    <hyperlink ref="F262" r:id="rId37" display="https://podminky.urs.cz/item/CS_URS_2025_02/776111311"/>
    <hyperlink ref="F265" r:id="rId38" display="https://podminky.urs.cz/item/CS_URS_2025_02/776141122"/>
    <hyperlink ref="F268" r:id="rId39" display="https://podminky.urs.cz/item/CS_URS_2025_02/776201811"/>
    <hyperlink ref="F271" r:id="rId40" display="https://podminky.urs.cz/item/CS_URS_2025_02/776410811"/>
    <hyperlink ref="F274" r:id="rId41" display="https://podminky.urs.cz/item/CS_URS_2025_02/998776311"/>
    <hyperlink ref="F277" r:id="rId42" display="https://podminky.urs.cz/item/CS_URS_2025_02/783801201"/>
    <hyperlink ref="F283" r:id="rId43" display="https://podminky.urs.cz/item/CS_URS_2025_02/783801401"/>
    <hyperlink ref="F289" r:id="rId44" display="https://podminky.urs.cz/item/CS_URS_2025_02/783813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SNO pavilon C technologie mražení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477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19. 8. 2025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ROUND((SUM(BE81:BE103)),  2)</f>
        <v>0</v>
      </c>
      <c r="G33" s="40"/>
      <c r="H33" s="40"/>
      <c r="I33" s="150">
        <v>0.20999999999999999</v>
      </c>
      <c r="J33" s="149">
        <f>ROUND(((SUM(BE81:BE103))*I33),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ROUND((SUM(BF81:BF103)),  2)</f>
        <v>0</v>
      </c>
      <c r="G34" s="40"/>
      <c r="H34" s="40"/>
      <c r="I34" s="150">
        <v>0.12</v>
      </c>
      <c r="J34" s="149">
        <f>ROUND(((SUM(BF81:BF103))*I34),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ROUND((SUM(BG81:BG103)),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ROUND((SUM(BH81:BH103)),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ROUND((SUM(BI81:BI103)),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SNO pavilon C technologie mražení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 - Technologie mražení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Opava</v>
      </c>
      <c r="G52" s="42"/>
      <c r="H52" s="42"/>
      <c r="I52" s="34" t="s">
        <v>23</v>
      </c>
      <c r="J52" s="74" t="str">
        <f>IF(J12="","",J12)</f>
        <v>19. 8. 2025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Slezská nemocnice Opava</v>
      </c>
      <c r="G54" s="42"/>
      <c r="H54" s="42"/>
      <c r="I54" s="34" t="s">
        <v>31</v>
      </c>
      <c r="J54" s="38" t="str">
        <f>E21</f>
        <v>Ateliér EMMET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Ateliér EMMET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478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114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SNO pavilon C technologie mražení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89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PS - Technologie mražení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Opava</v>
      </c>
      <c r="G75" s="42"/>
      <c r="H75" s="42"/>
      <c r="I75" s="34" t="s">
        <v>23</v>
      </c>
      <c r="J75" s="74" t="str">
        <f>IF(J12="","",J12)</f>
        <v>19. 8. 2025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Slezská nemocnice Opava</v>
      </c>
      <c r="G77" s="42"/>
      <c r="H77" s="42"/>
      <c r="I77" s="34" t="s">
        <v>31</v>
      </c>
      <c r="J77" s="38" t="str">
        <f>E21</f>
        <v>Ateliér EMMET s.r.o.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>Ateliér EMMET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115</v>
      </c>
      <c r="D80" s="182" t="s">
        <v>56</v>
      </c>
      <c r="E80" s="182" t="s">
        <v>52</v>
      </c>
      <c r="F80" s="182" t="s">
        <v>53</v>
      </c>
      <c r="G80" s="182" t="s">
        <v>116</v>
      </c>
      <c r="H80" s="182" t="s">
        <v>117</v>
      </c>
      <c r="I80" s="182" t="s">
        <v>118</v>
      </c>
      <c r="J80" s="182" t="s">
        <v>93</v>
      </c>
      <c r="K80" s="183" t="s">
        <v>119</v>
      </c>
      <c r="L80" s="184"/>
      <c r="M80" s="94" t="s">
        <v>19</v>
      </c>
      <c r="N80" s="95" t="s">
        <v>41</v>
      </c>
      <c r="O80" s="95" t="s">
        <v>120</v>
      </c>
      <c r="P80" s="95" t="s">
        <v>121</v>
      </c>
      <c r="Q80" s="95" t="s">
        <v>122</v>
      </c>
      <c r="R80" s="95" t="s">
        <v>123</v>
      </c>
      <c r="S80" s="95" t="s">
        <v>124</v>
      </c>
      <c r="T80" s="96" t="s">
        <v>125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126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70</v>
      </c>
      <c r="AU81" s="19" t="s">
        <v>94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70</v>
      </c>
      <c r="E82" s="193" t="s">
        <v>305</v>
      </c>
      <c r="F82" s="193" t="s">
        <v>306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81</v>
      </c>
      <c r="AT82" s="202" t="s">
        <v>70</v>
      </c>
      <c r="AU82" s="202" t="s">
        <v>71</v>
      </c>
      <c r="AY82" s="201" t="s">
        <v>129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70</v>
      </c>
      <c r="E83" s="204" t="s">
        <v>479</v>
      </c>
      <c r="F83" s="204" t="s">
        <v>480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SUM(P84:P103)</f>
        <v>0</v>
      </c>
      <c r="Q83" s="198"/>
      <c r="R83" s="199">
        <f>SUM(R84:R103)</f>
        <v>0</v>
      </c>
      <c r="S83" s="198"/>
      <c r="T83" s="200">
        <f>SUM(T84:T103)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81</v>
      </c>
      <c r="AT83" s="202" t="s">
        <v>70</v>
      </c>
      <c r="AU83" s="202" t="s">
        <v>79</v>
      </c>
      <c r="AY83" s="201" t="s">
        <v>129</v>
      </c>
      <c r="BK83" s="203">
        <f>SUM(BK84:BK103)</f>
        <v>0</v>
      </c>
    </row>
    <row r="84" s="2" customFormat="1" ht="24.15" customHeight="1">
      <c r="A84" s="40"/>
      <c r="B84" s="41"/>
      <c r="C84" s="206" t="s">
        <v>79</v>
      </c>
      <c r="D84" s="206" t="s">
        <v>131</v>
      </c>
      <c r="E84" s="207" t="s">
        <v>481</v>
      </c>
      <c r="F84" s="208" t="s">
        <v>482</v>
      </c>
      <c r="G84" s="209" t="s">
        <v>483</v>
      </c>
      <c r="H84" s="210">
        <v>1</v>
      </c>
      <c r="I84" s="211"/>
      <c r="J84" s="212">
        <f>ROUND(I84*H84,2)</f>
        <v>0</v>
      </c>
      <c r="K84" s="208" t="s">
        <v>484</v>
      </c>
      <c r="L84" s="46"/>
      <c r="M84" s="213" t="s">
        <v>19</v>
      </c>
      <c r="N84" s="214" t="s">
        <v>42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230</v>
      </c>
      <c r="AT84" s="217" t="s">
        <v>131</v>
      </c>
      <c r="AU84" s="217" t="s">
        <v>81</v>
      </c>
      <c r="AY84" s="19" t="s">
        <v>129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79</v>
      </c>
      <c r="BK84" s="218">
        <f>ROUND(I84*H84,2)</f>
        <v>0</v>
      </c>
      <c r="BL84" s="19" t="s">
        <v>230</v>
      </c>
      <c r="BM84" s="217" t="s">
        <v>485</v>
      </c>
    </row>
    <row r="85" s="13" customFormat="1">
      <c r="A85" s="13"/>
      <c r="B85" s="224"/>
      <c r="C85" s="225"/>
      <c r="D85" s="226" t="s">
        <v>140</v>
      </c>
      <c r="E85" s="227" t="s">
        <v>19</v>
      </c>
      <c r="F85" s="228" t="s">
        <v>486</v>
      </c>
      <c r="G85" s="225"/>
      <c r="H85" s="229">
        <v>1</v>
      </c>
      <c r="I85" s="230"/>
      <c r="J85" s="225"/>
      <c r="K85" s="225"/>
      <c r="L85" s="231"/>
      <c r="M85" s="232"/>
      <c r="N85" s="233"/>
      <c r="O85" s="233"/>
      <c r="P85" s="233"/>
      <c r="Q85" s="233"/>
      <c r="R85" s="233"/>
      <c r="S85" s="233"/>
      <c r="T85" s="234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5" t="s">
        <v>140</v>
      </c>
      <c r="AU85" s="235" t="s">
        <v>81</v>
      </c>
      <c r="AV85" s="13" t="s">
        <v>81</v>
      </c>
      <c r="AW85" s="13" t="s">
        <v>33</v>
      </c>
      <c r="AX85" s="13" t="s">
        <v>79</v>
      </c>
      <c r="AY85" s="235" t="s">
        <v>129</v>
      </c>
    </row>
    <row r="86" s="2" customFormat="1" ht="16.5" customHeight="1">
      <c r="A86" s="40"/>
      <c r="B86" s="41"/>
      <c r="C86" s="206" t="s">
        <v>81</v>
      </c>
      <c r="D86" s="206" t="s">
        <v>131</v>
      </c>
      <c r="E86" s="207" t="s">
        <v>487</v>
      </c>
      <c r="F86" s="208" t="s">
        <v>488</v>
      </c>
      <c r="G86" s="209" t="s">
        <v>483</v>
      </c>
      <c r="H86" s="210">
        <v>1</v>
      </c>
      <c r="I86" s="211"/>
      <c r="J86" s="212">
        <f>ROUND(I86*H86,2)</f>
        <v>0</v>
      </c>
      <c r="K86" s="208" t="s">
        <v>484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230</v>
      </c>
      <c r="AT86" s="217" t="s">
        <v>131</v>
      </c>
      <c r="AU86" s="217" t="s">
        <v>81</v>
      </c>
      <c r="AY86" s="19" t="s">
        <v>129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230</v>
      </c>
      <c r="BM86" s="217" t="s">
        <v>489</v>
      </c>
    </row>
    <row r="87" s="14" customFormat="1">
      <c r="A87" s="14"/>
      <c r="B87" s="236"/>
      <c r="C87" s="237"/>
      <c r="D87" s="226" t="s">
        <v>140</v>
      </c>
      <c r="E87" s="238" t="s">
        <v>19</v>
      </c>
      <c r="F87" s="239" t="s">
        <v>490</v>
      </c>
      <c r="G87" s="237"/>
      <c r="H87" s="238" t="s">
        <v>19</v>
      </c>
      <c r="I87" s="240"/>
      <c r="J87" s="237"/>
      <c r="K87" s="237"/>
      <c r="L87" s="241"/>
      <c r="M87" s="242"/>
      <c r="N87" s="243"/>
      <c r="O87" s="243"/>
      <c r="P87" s="243"/>
      <c r="Q87" s="243"/>
      <c r="R87" s="243"/>
      <c r="S87" s="243"/>
      <c r="T87" s="24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5" t="s">
        <v>140</v>
      </c>
      <c r="AU87" s="245" t="s">
        <v>81</v>
      </c>
      <c r="AV87" s="14" t="s">
        <v>79</v>
      </c>
      <c r="AW87" s="14" t="s">
        <v>33</v>
      </c>
      <c r="AX87" s="14" t="s">
        <v>71</v>
      </c>
      <c r="AY87" s="245" t="s">
        <v>129</v>
      </c>
    </row>
    <row r="88" s="13" customFormat="1">
      <c r="A88" s="13"/>
      <c r="B88" s="224"/>
      <c r="C88" s="225"/>
      <c r="D88" s="226" t="s">
        <v>140</v>
      </c>
      <c r="E88" s="227" t="s">
        <v>19</v>
      </c>
      <c r="F88" s="228" t="s">
        <v>491</v>
      </c>
      <c r="G88" s="225"/>
      <c r="H88" s="229">
        <v>1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140</v>
      </c>
      <c r="AU88" s="235" t="s">
        <v>81</v>
      </c>
      <c r="AV88" s="13" t="s">
        <v>81</v>
      </c>
      <c r="AW88" s="13" t="s">
        <v>33</v>
      </c>
      <c r="AX88" s="13" t="s">
        <v>79</v>
      </c>
      <c r="AY88" s="235" t="s">
        <v>129</v>
      </c>
    </row>
    <row r="89" s="2" customFormat="1" ht="16.5" customHeight="1">
      <c r="A89" s="40"/>
      <c r="B89" s="41"/>
      <c r="C89" s="206" t="s">
        <v>149</v>
      </c>
      <c r="D89" s="206" t="s">
        <v>131</v>
      </c>
      <c r="E89" s="207" t="s">
        <v>492</v>
      </c>
      <c r="F89" s="208" t="s">
        <v>493</v>
      </c>
      <c r="G89" s="209" t="s">
        <v>483</v>
      </c>
      <c r="H89" s="210">
        <v>1</v>
      </c>
      <c r="I89" s="211"/>
      <c r="J89" s="212">
        <f>ROUND(I89*H89,2)</f>
        <v>0</v>
      </c>
      <c r="K89" s="208" t="s">
        <v>484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230</v>
      </c>
      <c r="AT89" s="217" t="s">
        <v>131</v>
      </c>
      <c r="AU89" s="217" t="s">
        <v>81</v>
      </c>
      <c r="AY89" s="19" t="s">
        <v>129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230</v>
      </c>
      <c r="BM89" s="217" t="s">
        <v>494</v>
      </c>
    </row>
    <row r="90" s="13" customFormat="1">
      <c r="A90" s="13"/>
      <c r="B90" s="224"/>
      <c r="C90" s="225"/>
      <c r="D90" s="226" t="s">
        <v>140</v>
      </c>
      <c r="E90" s="227" t="s">
        <v>19</v>
      </c>
      <c r="F90" s="228" t="s">
        <v>495</v>
      </c>
      <c r="G90" s="225"/>
      <c r="H90" s="229">
        <v>1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140</v>
      </c>
      <c r="AU90" s="235" t="s">
        <v>81</v>
      </c>
      <c r="AV90" s="13" t="s">
        <v>81</v>
      </c>
      <c r="AW90" s="13" t="s">
        <v>33</v>
      </c>
      <c r="AX90" s="13" t="s">
        <v>79</v>
      </c>
      <c r="AY90" s="235" t="s">
        <v>129</v>
      </c>
    </row>
    <row r="91" s="14" customFormat="1">
      <c r="A91" s="14"/>
      <c r="B91" s="236"/>
      <c r="C91" s="237"/>
      <c r="D91" s="226" t="s">
        <v>140</v>
      </c>
      <c r="E91" s="238" t="s">
        <v>19</v>
      </c>
      <c r="F91" s="239" t="s">
        <v>496</v>
      </c>
      <c r="G91" s="237"/>
      <c r="H91" s="238" t="s">
        <v>19</v>
      </c>
      <c r="I91" s="240"/>
      <c r="J91" s="237"/>
      <c r="K91" s="237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140</v>
      </c>
      <c r="AU91" s="245" t="s">
        <v>81</v>
      </c>
      <c r="AV91" s="14" t="s">
        <v>79</v>
      </c>
      <c r="AW91" s="14" t="s">
        <v>33</v>
      </c>
      <c r="AX91" s="14" t="s">
        <v>71</v>
      </c>
      <c r="AY91" s="245" t="s">
        <v>129</v>
      </c>
    </row>
    <row r="92" s="14" customFormat="1">
      <c r="A92" s="14"/>
      <c r="B92" s="236"/>
      <c r="C92" s="237"/>
      <c r="D92" s="226" t="s">
        <v>140</v>
      </c>
      <c r="E92" s="238" t="s">
        <v>19</v>
      </c>
      <c r="F92" s="239" t="s">
        <v>497</v>
      </c>
      <c r="G92" s="237"/>
      <c r="H92" s="238" t="s">
        <v>19</v>
      </c>
      <c r="I92" s="240"/>
      <c r="J92" s="237"/>
      <c r="K92" s="237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140</v>
      </c>
      <c r="AU92" s="245" t="s">
        <v>81</v>
      </c>
      <c r="AV92" s="14" t="s">
        <v>79</v>
      </c>
      <c r="AW92" s="14" t="s">
        <v>33</v>
      </c>
      <c r="AX92" s="14" t="s">
        <v>71</v>
      </c>
      <c r="AY92" s="245" t="s">
        <v>129</v>
      </c>
    </row>
    <row r="93" s="14" customFormat="1">
      <c r="A93" s="14"/>
      <c r="B93" s="236"/>
      <c r="C93" s="237"/>
      <c r="D93" s="226" t="s">
        <v>140</v>
      </c>
      <c r="E93" s="238" t="s">
        <v>19</v>
      </c>
      <c r="F93" s="239" t="s">
        <v>498</v>
      </c>
      <c r="G93" s="237"/>
      <c r="H93" s="238" t="s">
        <v>19</v>
      </c>
      <c r="I93" s="240"/>
      <c r="J93" s="237"/>
      <c r="K93" s="237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140</v>
      </c>
      <c r="AU93" s="245" t="s">
        <v>81</v>
      </c>
      <c r="AV93" s="14" t="s">
        <v>79</v>
      </c>
      <c r="AW93" s="14" t="s">
        <v>33</v>
      </c>
      <c r="AX93" s="14" t="s">
        <v>71</v>
      </c>
      <c r="AY93" s="245" t="s">
        <v>129</v>
      </c>
    </row>
    <row r="94" s="14" customFormat="1">
      <c r="A94" s="14"/>
      <c r="B94" s="236"/>
      <c r="C94" s="237"/>
      <c r="D94" s="226" t="s">
        <v>140</v>
      </c>
      <c r="E94" s="238" t="s">
        <v>19</v>
      </c>
      <c r="F94" s="239" t="s">
        <v>499</v>
      </c>
      <c r="G94" s="237"/>
      <c r="H94" s="238" t="s">
        <v>19</v>
      </c>
      <c r="I94" s="240"/>
      <c r="J94" s="237"/>
      <c r="K94" s="237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140</v>
      </c>
      <c r="AU94" s="245" t="s">
        <v>81</v>
      </c>
      <c r="AV94" s="14" t="s">
        <v>79</v>
      </c>
      <c r="AW94" s="14" t="s">
        <v>33</v>
      </c>
      <c r="AX94" s="14" t="s">
        <v>71</v>
      </c>
      <c r="AY94" s="245" t="s">
        <v>129</v>
      </c>
    </row>
    <row r="95" s="14" customFormat="1">
      <c r="A95" s="14"/>
      <c r="B95" s="236"/>
      <c r="C95" s="237"/>
      <c r="D95" s="226" t="s">
        <v>140</v>
      </c>
      <c r="E95" s="238" t="s">
        <v>19</v>
      </c>
      <c r="F95" s="239" t="s">
        <v>500</v>
      </c>
      <c r="G95" s="237"/>
      <c r="H95" s="238" t="s">
        <v>19</v>
      </c>
      <c r="I95" s="240"/>
      <c r="J95" s="237"/>
      <c r="K95" s="237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140</v>
      </c>
      <c r="AU95" s="245" t="s">
        <v>81</v>
      </c>
      <c r="AV95" s="14" t="s">
        <v>79</v>
      </c>
      <c r="AW95" s="14" t="s">
        <v>33</v>
      </c>
      <c r="AX95" s="14" t="s">
        <v>71</v>
      </c>
      <c r="AY95" s="245" t="s">
        <v>129</v>
      </c>
    </row>
    <row r="96" s="14" customFormat="1">
      <c r="A96" s="14"/>
      <c r="B96" s="236"/>
      <c r="C96" s="237"/>
      <c r="D96" s="226" t="s">
        <v>140</v>
      </c>
      <c r="E96" s="238" t="s">
        <v>19</v>
      </c>
      <c r="F96" s="239" t="s">
        <v>501</v>
      </c>
      <c r="G96" s="237"/>
      <c r="H96" s="238" t="s">
        <v>19</v>
      </c>
      <c r="I96" s="240"/>
      <c r="J96" s="237"/>
      <c r="K96" s="237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140</v>
      </c>
      <c r="AU96" s="245" t="s">
        <v>81</v>
      </c>
      <c r="AV96" s="14" t="s">
        <v>79</v>
      </c>
      <c r="AW96" s="14" t="s">
        <v>33</v>
      </c>
      <c r="AX96" s="14" t="s">
        <v>71</v>
      </c>
      <c r="AY96" s="245" t="s">
        <v>129</v>
      </c>
    </row>
    <row r="97" s="2" customFormat="1" ht="37.8" customHeight="1">
      <c r="A97" s="40"/>
      <c r="B97" s="41"/>
      <c r="C97" s="206" t="s">
        <v>136</v>
      </c>
      <c r="D97" s="206" t="s">
        <v>131</v>
      </c>
      <c r="E97" s="207" t="s">
        <v>502</v>
      </c>
      <c r="F97" s="208" t="s">
        <v>503</v>
      </c>
      <c r="G97" s="209" t="s">
        <v>483</v>
      </c>
      <c r="H97" s="210">
        <v>1</v>
      </c>
      <c r="I97" s="211"/>
      <c r="J97" s="212">
        <f>ROUND(I97*H97,2)</f>
        <v>0</v>
      </c>
      <c r="K97" s="208" t="s">
        <v>484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230</v>
      </c>
      <c r="AT97" s="217" t="s">
        <v>131</v>
      </c>
      <c r="AU97" s="217" t="s">
        <v>81</v>
      </c>
      <c r="AY97" s="19" t="s">
        <v>129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230</v>
      </c>
      <c r="BM97" s="217" t="s">
        <v>504</v>
      </c>
    </row>
    <row r="98" s="14" customFormat="1">
      <c r="A98" s="14"/>
      <c r="B98" s="236"/>
      <c r="C98" s="237"/>
      <c r="D98" s="226" t="s">
        <v>140</v>
      </c>
      <c r="E98" s="238" t="s">
        <v>19</v>
      </c>
      <c r="F98" s="239" t="s">
        <v>505</v>
      </c>
      <c r="G98" s="237"/>
      <c r="H98" s="238" t="s">
        <v>19</v>
      </c>
      <c r="I98" s="240"/>
      <c r="J98" s="237"/>
      <c r="K98" s="237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140</v>
      </c>
      <c r="AU98" s="245" t="s">
        <v>81</v>
      </c>
      <c r="AV98" s="14" t="s">
        <v>79</v>
      </c>
      <c r="AW98" s="14" t="s">
        <v>33</v>
      </c>
      <c r="AX98" s="14" t="s">
        <v>71</v>
      </c>
      <c r="AY98" s="245" t="s">
        <v>129</v>
      </c>
    </row>
    <row r="99" s="14" customFormat="1">
      <c r="A99" s="14"/>
      <c r="B99" s="236"/>
      <c r="C99" s="237"/>
      <c r="D99" s="226" t="s">
        <v>140</v>
      </c>
      <c r="E99" s="238" t="s">
        <v>19</v>
      </c>
      <c r="F99" s="239" t="s">
        <v>506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140</v>
      </c>
      <c r="AU99" s="245" t="s">
        <v>81</v>
      </c>
      <c r="AV99" s="14" t="s">
        <v>79</v>
      </c>
      <c r="AW99" s="14" t="s">
        <v>33</v>
      </c>
      <c r="AX99" s="14" t="s">
        <v>71</v>
      </c>
      <c r="AY99" s="245" t="s">
        <v>129</v>
      </c>
    </row>
    <row r="100" s="13" customFormat="1">
      <c r="A100" s="13"/>
      <c r="B100" s="224"/>
      <c r="C100" s="225"/>
      <c r="D100" s="226" t="s">
        <v>140</v>
      </c>
      <c r="E100" s="227" t="s">
        <v>19</v>
      </c>
      <c r="F100" s="228" t="s">
        <v>507</v>
      </c>
      <c r="G100" s="225"/>
      <c r="H100" s="229">
        <v>1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140</v>
      </c>
      <c r="AU100" s="235" t="s">
        <v>81</v>
      </c>
      <c r="AV100" s="13" t="s">
        <v>81</v>
      </c>
      <c r="AW100" s="13" t="s">
        <v>33</v>
      </c>
      <c r="AX100" s="13" t="s">
        <v>79</v>
      </c>
      <c r="AY100" s="235" t="s">
        <v>129</v>
      </c>
    </row>
    <row r="101" s="2" customFormat="1" ht="33" customHeight="1">
      <c r="A101" s="40"/>
      <c r="B101" s="41"/>
      <c r="C101" s="206" t="s">
        <v>160</v>
      </c>
      <c r="D101" s="206" t="s">
        <v>131</v>
      </c>
      <c r="E101" s="207" t="s">
        <v>508</v>
      </c>
      <c r="F101" s="208" t="s">
        <v>509</v>
      </c>
      <c r="G101" s="209" t="s">
        <v>483</v>
      </c>
      <c r="H101" s="210">
        <v>1</v>
      </c>
      <c r="I101" s="211"/>
      <c r="J101" s="212">
        <f>ROUND(I101*H101,2)</f>
        <v>0</v>
      </c>
      <c r="K101" s="208" t="s">
        <v>484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230</v>
      </c>
      <c r="AT101" s="217" t="s">
        <v>131</v>
      </c>
      <c r="AU101" s="217" t="s">
        <v>81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230</v>
      </c>
      <c r="BM101" s="217" t="s">
        <v>510</v>
      </c>
    </row>
    <row r="102" s="14" customFormat="1">
      <c r="A102" s="14"/>
      <c r="B102" s="236"/>
      <c r="C102" s="237"/>
      <c r="D102" s="226" t="s">
        <v>140</v>
      </c>
      <c r="E102" s="238" t="s">
        <v>19</v>
      </c>
      <c r="F102" s="239" t="s">
        <v>505</v>
      </c>
      <c r="G102" s="237"/>
      <c r="H102" s="238" t="s">
        <v>19</v>
      </c>
      <c r="I102" s="240"/>
      <c r="J102" s="237"/>
      <c r="K102" s="237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140</v>
      </c>
      <c r="AU102" s="245" t="s">
        <v>81</v>
      </c>
      <c r="AV102" s="14" t="s">
        <v>79</v>
      </c>
      <c r="AW102" s="14" t="s">
        <v>33</v>
      </c>
      <c r="AX102" s="14" t="s">
        <v>71</v>
      </c>
      <c r="AY102" s="245" t="s">
        <v>129</v>
      </c>
    </row>
    <row r="103" s="13" customFormat="1">
      <c r="A103" s="13"/>
      <c r="B103" s="224"/>
      <c r="C103" s="225"/>
      <c r="D103" s="226" t="s">
        <v>140</v>
      </c>
      <c r="E103" s="227" t="s">
        <v>19</v>
      </c>
      <c r="F103" s="228" t="s">
        <v>511</v>
      </c>
      <c r="G103" s="225"/>
      <c r="H103" s="229">
        <v>1</v>
      </c>
      <c r="I103" s="230"/>
      <c r="J103" s="225"/>
      <c r="K103" s="225"/>
      <c r="L103" s="231"/>
      <c r="M103" s="271"/>
      <c r="N103" s="272"/>
      <c r="O103" s="272"/>
      <c r="P103" s="272"/>
      <c r="Q103" s="272"/>
      <c r="R103" s="272"/>
      <c r="S103" s="272"/>
      <c r="T103" s="27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140</v>
      </c>
      <c r="AU103" s="235" t="s">
        <v>81</v>
      </c>
      <c r="AV103" s="13" t="s">
        <v>81</v>
      </c>
      <c r="AW103" s="13" t="s">
        <v>33</v>
      </c>
      <c r="AX103" s="13" t="s">
        <v>79</v>
      </c>
      <c r="AY103" s="235" t="s">
        <v>129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6s1+M4TXi389GbVE5L3ilF0R0yChT6unExX3WYP52zeX+aDwmGlmf8Q1FBSRaGBE8d3jEqapNI2ZnuOFrxwdFw==" hashValue="d8G318DqfLE33+1wJk/M9zCwqFicGQKdYJGz/DqrbTxmdpz09yPFMmu5s6brnI+Ati4LxH5IEVTckJ1jQrU9QA==" algorithmName="SHA-512" password="CCF3"/>
  <autoFilter ref="C80:K10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SNO pavilon C technologie mražení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512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19. 8. 2025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ROUND((SUM(BE81:BE108)),  2)</f>
        <v>0</v>
      </c>
      <c r="G33" s="40"/>
      <c r="H33" s="40"/>
      <c r="I33" s="150">
        <v>0.20999999999999999</v>
      </c>
      <c r="J33" s="149">
        <f>ROUND(((SUM(BE81:BE108))*I33),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ROUND((SUM(BF81:BF108)),  2)</f>
        <v>0</v>
      </c>
      <c r="G34" s="40"/>
      <c r="H34" s="40"/>
      <c r="I34" s="150">
        <v>0.12</v>
      </c>
      <c r="J34" s="149">
        <f>ROUND(((SUM(BF81:BF108))*I34),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ROUND((SUM(BG81:BG108)),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ROUND((SUM(BH81:BH108)),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ROUND((SUM(BI81:BI108)),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SNO pavilon C technologie mražení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VN a 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Opava</v>
      </c>
      <c r="G52" s="42"/>
      <c r="H52" s="42"/>
      <c r="I52" s="34" t="s">
        <v>23</v>
      </c>
      <c r="J52" s="74" t="str">
        <f>IF(J12="","",J12)</f>
        <v>19. 8. 2025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Slezská nemocnice Opava</v>
      </c>
      <c r="G54" s="42"/>
      <c r="H54" s="42"/>
      <c r="I54" s="34" t="s">
        <v>31</v>
      </c>
      <c r="J54" s="38" t="str">
        <f>E21</f>
        <v>Ateliér EMMET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Ateliér EMMET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513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514</v>
      </c>
      <c r="E61" s="170"/>
      <c r="F61" s="170"/>
      <c r="G61" s="170"/>
      <c r="H61" s="170"/>
      <c r="I61" s="170"/>
      <c r="J61" s="171">
        <f>J86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114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SNO pavilon C technologie mražení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89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VN a ON - Vedlejší a ostatní náklady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Opava</v>
      </c>
      <c r="G75" s="42"/>
      <c r="H75" s="42"/>
      <c r="I75" s="34" t="s">
        <v>23</v>
      </c>
      <c r="J75" s="74" t="str">
        <f>IF(J12="","",J12)</f>
        <v>19. 8. 2025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Slezská nemocnice Opava</v>
      </c>
      <c r="G77" s="42"/>
      <c r="H77" s="42"/>
      <c r="I77" s="34" t="s">
        <v>31</v>
      </c>
      <c r="J77" s="38" t="str">
        <f>E21</f>
        <v>Ateliér EMMET s.r.o.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>Ateliér EMMET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115</v>
      </c>
      <c r="D80" s="182" t="s">
        <v>56</v>
      </c>
      <c r="E80" s="182" t="s">
        <v>52</v>
      </c>
      <c r="F80" s="182" t="s">
        <v>53</v>
      </c>
      <c r="G80" s="182" t="s">
        <v>116</v>
      </c>
      <c r="H80" s="182" t="s">
        <v>117</v>
      </c>
      <c r="I80" s="182" t="s">
        <v>118</v>
      </c>
      <c r="J80" s="182" t="s">
        <v>93</v>
      </c>
      <c r="K80" s="183" t="s">
        <v>119</v>
      </c>
      <c r="L80" s="184"/>
      <c r="M80" s="94" t="s">
        <v>19</v>
      </c>
      <c r="N80" s="95" t="s">
        <v>41</v>
      </c>
      <c r="O80" s="95" t="s">
        <v>120</v>
      </c>
      <c r="P80" s="95" t="s">
        <v>121</v>
      </c>
      <c r="Q80" s="95" t="s">
        <v>122</v>
      </c>
      <c r="R80" s="95" t="s">
        <v>123</v>
      </c>
      <c r="S80" s="95" t="s">
        <v>124</v>
      </c>
      <c r="T80" s="96" t="s">
        <v>125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126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P82+P86</f>
        <v>0</v>
      </c>
      <c r="Q81" s="98"/>
      <c r="R81" s="187">
        <f>R82+R86</f>
        <v>0</v>
      </c>
      <c r="S81" s="98"/>
      <c r="T81" s="188">
        <f>T82+T86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70</v>
      </c>
      <c r="AU81" s="19" t="s">
        <v>94</v>
      </c>
      <c r="BK81" s="189">
        <f>BK82+BK86</f>
        <v>0</v>
      </c>
    </row>
    <row r="82" s="12" customFormat="1" ht="25.92" customHeight="1">
      <c r="A82" s="12"/>
      <c r="B82" s="190"/>
      <c r="C82" s="191"/>
      <c r="D82" s="192" t="s">
        <v>70</v>
      </c>
      <c r="E82" s="193" t="s">
        <v>515</v>
      </c>
      <c r="F82" s="193" t="s">
        <v>516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SUM(P83:P85)</f>
        <v>0</v>
      </c>
      <c r="Q82" s="198"/>
      <c r="R82" s="199">
        <f>SUM(R83:R85)</f>
        <v>0</v>
      </c>
      <c r="S82" s="198"/>
      <c r="T82" s="200">
        <f>SUM(T83:T85)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136</v>
      </c>
      <c r="AT82" s="202" t="s">
        <v>70</v>
      </c>
      <c r="AU82" s="202" t="s">
        <v>71</v>
      </c>
      <c r="AY82" s="201" t="s">
        <v>129</v>
      </c>
      <c r="BK82" s="203">
        <f>SUM(BK83:BK85)</f>
        <v>0</v>
      </c>
    </row>
    <row r="83" s="2" customFormat="1" ht="33" customHeight="1">
      <c r="A83" s="40"/>
      <c r="B83" s="41"/>
      <c r="C83" s="206" t="s">
        <v>79</v>
      </c>
      <c r="D83" s="206" t="s">
        <v>131</v>
      </c>
      <c r="E83" s="207" t="s">
        <v>517</v>
      </c>
      <c r="F83" s="208" t="s">
        <v>518</v>
      </c>
      <c r="G83" s="209" t="s">
        <v>483</v>
      </c>
      <c r="H83" s="210">
        <v>1</v>
      </c>
      <c r="I83" s="211"/>
      <c r="J83" s="212">
        <f>ROUND(I83*H83,2)</f>
        <v>0</v>
      </c>
      <c r="K83" s="208" t="s">
        <v>312</v>
      </c>
      <c r="L83" s="46"/>
      <c r="M83" s="213" t="s">
        <v>19</v>
      </c>
      <c r="N83" s="214" t="s">
        <v>42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136</v>
      </c>
      <c r="AT83" s="217" t="s">
        <v>131</v>
      </c>
      <c r="AU83" s="217" t="s">
        <v>79</v>
      </c>
      <c r="AY83" s="19" t="s">
        <v>129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79</v>
      </c>
      <c r="BK83" s="218">
        <f>ROUND(I83*H83,2)</f>
        <v>0</v>
      </c>
      <c r="BL83" s="19" t="s">
        <v>136</v>
      </c>
      <c r="BM83" s="217" t="s">
        <v>519</v>
      </c>
    </row>
    <row r="84" s="2" customFormat="1" ht="33" customHeight="1">
      <c r="A84" s="40"/>
      <c r="B84" s="41"/>
      <c r="C84" s="206" t="s">
        <v>81</v>
      </c>
      <c r="D84" s="206" t="s">
        <v>131</v>
      </c>
      <c r="E84" s="207" t="s">
        <v>520</v>
      </c>
      <c r="F84" s="208" t="s">
        <v>521</v>
      </c>
      <c r="G84" s="209" t="s">
        <v>483</v>
      </c>
      <c r="H84" s="210">
        <v>1</v>
      </c>
      <c r="I84" s="211"/>
      <c r="J84" s="212">
        <f>ROUND(I84*H84,2)</f>
        <v>0</v>
      </c>
      <c r="K84" s="208" t="s">
        <v>312</v>
      </c>
      <c r="L84" s="46"/>
      <c r="M84" s="213" t="s">
        <v>19</v>
      </c>
      <c r="N84" s="214" t="s">
        <v>42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136</v>
      </c>
      <c r="AT84" s="217" t="s">
        <v>131</v>
      </c>
      <c r="AU84" s="217" t="s">
        <v>79</v>
      </c>
      <c r="AY84" s="19" t="s">
        <v>129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79</v>
      </c>
      <c r="BK84" s="218">
        <f>ROUND(I84*H84,2)</f>
        <v>0</v>
      </c>
      <c r="BL84" s="19" t="s">
        <v>136</v>
      </c>
      <c r="BM84" s="217" t="s">
        <v>522</v>
      </c>
    </row>
    <row r="85" s="2" customFormat="1" ht="24.15" customHeight="1">
      <c r="A85" s="40"/>
      <c r="B85" s="41"/>
      <c r="C85" s="206" t="s">
        <v>149</v>
      </c>
      <c r="D85" s="206" t="s">
        <v>131</v>
      </c>
      <c r="E85" s="207" t="s">
        <v>523</v>
      </c>
      <c r="F85" s="208" t="s">
        <v>524</v>
      </c>
      <c r="G85" s="209" t="s">
        <v>525</v>
      </c>
      <c r="H85" s="210">
        <v>1</v>
      </c>
      <c r="I85" s="211"/>
      <c r="J85" s="212">
        <f>ROUND(I85*H85,2)</f>
        <v>0</v>
      </c>
      <c r="K85" s="208" t="s">
        <v>312</v>
      </c>
      <c r="L85" s="46"/>
      <c r="M85" s="213" t="s">
        <v>19</v>
      </c>
      <c r="N85" s="214" t="s">
        <v>42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136</v>
      </c>
      <c r="AT85" s="217" t="s">
        <v>131</v>
      </c>
      <c r="AU85" s="217" t="s">
        <v>79</v>
      </c>
      <c r="AY85" s="19" t="s">
        <v>129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79</v>
      </c>
      <c r="BK85" s="218">
        <f>ROUND(I85*H85,2)</f>
        <v>0</v>
      </c>
      <c r="BL85" s="19" t="s">
        <v>136</v>
      </c>
      <c r="BM85" s="217" t="s">
        <v>526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527</v>
      </c>
      <c r="F86" s="193" t="s">
        <v>528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SUM(P87:P108)</f>
        <v>0</v>
      </c>
      <c r="Q86" s="198"/>
      <c r="R86" s="199">
        <f>SUM(R87:R108)</f>
        <v>0</v>
      </c>
      <c r="S86" s="198"/>
      <c r="T86" s="200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160</v>
      </c>
      <c r="AT86" s="202" t="s">
        <v>70</v>
      </c>
      <c r="AU86" s="202" t="s">
        <v>71</v>
      </c>
      <c r="AY86" s="201" t="s">
        <v>129</v>
      </c>
      <c r="BK86" s="203">
        <f>SUM(BK87:BK108)</f>
        <v>0</v>
      </c>
    </row>
    <row r="87" s="2" customFormat="1" ht="21.75" customHeight="1">
      <c r="A87" s="40"/>
      <c r="B87" s="41"/>
      <c r="C87" s="206" t="s">
        <v>136</v>
      </c>
      <c r="D87" s="206" t="s">
        <v>131</v>
      </c>
      <c r="E87" s="207" t="s">
        <v>529</v>
      </c>
      <c r="F87" s="208" t="s">
        <v>530</v>
      </c>
      <c r="G87" s="209" t="s">
        <v>531</v>
      </c>
      <c r="H87" s="210">
        <v>8</v>
      </c>
      <c r="I87" s="211"/>
      <c r="J87" s="212">
        <f>ROUND(I87*H87,2)</f>
        <v>0</v>
      </c>
      <c r="K87" s="208" t="s">
        <v>312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532</v>
      </c>
      <c r="AT87" s="217" t="s">
        <v>131</v>
      </c>
      <c r="AU87" s="217" t="s">
        <v>79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532</v>
      </c>
      <c r="BM87" s="217" t="s">
        <v>533</v>
      </c>
    </row>
    <row r="88" s="14" customFormat="1">
      <c r="A88" s="14"/>
      <c r="B88" s="236"/>
      <c r="C88" s="237"/>
      <c r="D88" s="226" t="s">
        <v>140</v>
      </c>
      <c r="E88" s="238" t="s">
        <v>19</v>
      </c>
      <c r="F88" s="239" t="s">
        <v>534</v>
      </c>
      <c r="G88" s="237"/>
      <c r="H88" s="238" t="s">
        <v>19</v>
      </c>
      <c r="I88" s="240"/>
      <c r="J88" s="237"/>
      <c r="K88" s="237"/>
      <c r="L88" s="241"/>
      <c r="M88" s="242"/>
      <c r="N88" s="243"/>
      <c r="O88" s="243"/>
      <c r="P88" s="243"/>
      <c r="Q88" s="243"/>
      <c r="R88" s="243"/>
      <c r="S88" s="243"/>
      <c r="T88" s="24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5" t="s">
        <v>140</v>
      </c>
      <c r="AU88" s="245" t="s">
        <v>79</v>
      </c>
      <c r="AV88" s="14" t="s">
        <v>79</v>
      </c>
      <c r="AW88" s="14" t="s">
        <v>33</v>
      </c>
      <c r="AX88" s="14" t="s">
        <v>71</v>
      </c>
      <c r="AY88" s="245" t="s">
        <v>129</v>
      </c>
    </row>
    <row r="89" s="14" customFormat="1">
      <c r="A89" s="14"/>
      <c r="B89" s="236"/>
      <c r="C89" s="237"/>
      <c r="D89" s="226" t="s">
        <v>140</v>
      </c>
      <c r="E89" s="238" t="s">
        <v>19</v>
      </c>
      <c r="F89" s="239" t="s">
        <v>535</v>
      </c>
      <c r="G89" s="237"/>
      <c r="H89" s="238" t="s">
        <v>19</v>
      </c>
      <c r="I89" s="240"/>
      <c r="J89" s="237"/>
      <c r="K89" s="237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140</v>
      </c>
      <c r="AU89" s="245" t="s">
        <v>79</v>
      </c>
      <c r="AV89" s="14" t="s">
        <v>79</v>
      </c>
      <c r="AW89" s="14" t="s">
        <v>33</v>
      </c>
      <c r="AX89" s="14" t="s">
        <v>71</v>
      </c>
      <c r="AY89" s="245" t="s">
        <v>129</v>
      </c>
    </row>
    <row r="90" s="14" customFormat="1">
      <c r="A90" s="14"/>
      <c r="B90" s="236"/>
      <c r="C90" s="237"/>
      <c r="D90" s="226" t="s">
        <v>140</v>
      </c>
      <c r="E90" s="238" t="s">
        <v>19</v>
      </c>
      <c r="F90" s="239" t="s">
        <v>536</v>
      </c>
      <c r="G90" s="237"/>
      <c r="H90" s="238" t="s">
        <v>19</v>
      </c>
      <c r="I90" s="240"/>
      <c r="J90" s="237"/>
      <c r="K90" s="237"/>
      <c r="L90" s="241"/>
      <c r="M90" s="242"/>
      <c r="N90" s="243"/>
      <c r="O90" s="243"/>
      <c r="P90" s="243"/>
      <c r="Q90" s="243"/>
      <c r="R90" s="243"/>
      <c r="S90" s="243"/>
      <c r="T90" s="24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5" t="s">
        <v>140</v>
      </c>
      <c r="AU90" s="245" t="s">
        <v>79</v>
      </c>
      <c r="AV90" s="14" t="s">
        <v>79</v>
      </c>
      <c r="AW90" s="14" t="s">
        <v>33</v>
      </c>
      <c r="AX90" s="14" t="s">
        <v>71</v>
      </c>
      <c r="AY90" s="245" t="s">
        <v>129</v>
      </c>
    </row>
    <row r="91" s="14" customFormat="1">
      <c r="A91" s="14"/>
      <c r="B91" s="236"/>
      <c r="C91" s="237"/>
      <c r="D91" s="226" t="s">
        <v>140</v>
      </c>
      <c r="E91" s="238" t="s">
        <v>19</v>
      </c>
      <c r="F91" s="239" t="s">
        <v>537</v>
      </c>
      <c r="G91" s="237"/>
      <c r="H91" s="238" t="s">
        <v>19</v>
      </c>
      <c r="I91" s="240"/>
      <c r="J91" s="237"/>
      <c r="K91" s="237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140</v>
      </c>
      <c r="AU91" s="245" t="s">
        <v>79</v>
      </c>
      <c r="AV91" s="14" t="s">
        <v>79</v>
      </c>
      <c r="AW91" s="14" t="s">
        <v>33</v>
      </c>
      <c r="AX91" s="14" t="s">
        <v>71</v>
      </c>
      <c r="AY91" s="245" t="s">
        <v>129</v>
      </c>
    </row>
    <row r="92" s="14" customFormat="1">
      <c r="A92" s="14"/>
      <c r="B92" s="236"/>
      <c r="C92" s="237"/>
      <c r="D92" s="226" t="s">
        <v>140</v>
      </c>
      <c r="E92" s="238" t="s">
        <v>19</v>
      </c>
      <c r="F92" s="239" t="s">
        <v>538</v>
      </c>
      <c r="G92" s="237"/>
      <c r="H92" s="238" t="s">
        <v>19</v>
      </c>
      <c r="I92" s="240"/>
      <c r="J92" s="237"/>
      <c r="K92" s="237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140</v>
      </c>
      <c r="AU92" s="245" t="s">
        <v>79</v>
      </c>
      <c r="AV92" s="14" t="s">
        <v>79</v>
      </c>
      <c r="AW92" s="14" t="s">
        <v>33</v>
      </c>
      <c r="AX92" s="14" t="s">
        <v>71</v>
      </c>
      <c r="AY92" s="245" t="s">
        <v>129</v>
      </c>
    </row>
    <row r="93" s="14" customFormat="1">
      <c r="A93" s="14"/>
      <c r="B93" s="236"/>
      <c r="C93" s="237"/>
      <c r="D93" s="226" t="s">
        <v>140</v>
      </c>
      <c r="E93" s="238" t="s">
        <v>19</v>
      </c>
      <c r="F93" s="239" t="s">
        <v>539</v>
      </c>
      <c r="G93" s="237"/>
      <c r="H93" s="238" t="s">
        <v>19</v>
      </c>
      <c r="I93" s="240"/>
      <c r="J93" s="237"/>
      <c r="K93" s="237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140</v>
      </c>
      <c r="AU93" s="245" t="s">
        <v>79</v>
      </c>
      <c r="AV93" s="14" t="s">
        <v>79</v>
      </c>
      <c r="AW93" s="14" t="s">
        <v>33</v>
      </c>
      <c r="AX93" s="14" t="s">
        <v>71</v>
      </c>
      <c r="AY93" s="245" t="s">
        <v>129</v>
      </c>
    </row>
    <row r="94" s="13" customFormat="1">
      <c r="A94" s="13"/>
      <c r="B94" s="224"/>
      <c r="C94" s="225"/>
      <c r="D94" s="226" t="s">
        <v>140</v>
      </c>
      <c r="E94" s="227" t="s">
        <v>19</v>
      </c>
      <c r="F94" s="228" t="s">
        <v>540</v>
      </c>
      <c r="G94" s="225"/>
      <c r="H94" s="229">
        <v>8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140</v>
      </c>
      <c r="AU94" s="235" t="s">
        <v>79</v>
      </c>
      <c r="AV94" s="13" t="s">
        <v>81</v>
      </c>
      <c r="AW94" s="13" t="s">
        <v>33</v>
      </c>
      <c r="AX94" s="13" t="s">
        <v>79</v>
      </c>
      <c r="AY94" s="235" t="s">
        <v>129</v>
      </c>
    </row>
    <row r="95" s="2" customFormat="1" ht="24.15" customHeight="1">
      <c r="A95" s="40"/>
      <c r="B95" s="41"/>
      <c r="C95" s="206" t="s">
        <v>160</v>
      </c>
      <c r="D95" s="206" t="s">
        <v>131</v>
      </c>
      <c r="E95" s="207" t="s">
        <v>541</v>
      </c>
      <c r="F95" s="208" t="s">
        <v>542</v>
      </c>
      <c r="G95" s="209" t="s">
        <v>483</v>
      </c>
      <c r="H95" s="210">
        <v>1</v>
      </c>
      <c r="I95" s="211"/>
      <c r="J95" s="212">
        <f>ROUND(I95*H95,2)</f>
        <v>0</v>
      </c>
      <c r="K95" s="208" t="s">
        <v>312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136</v>
      </c>
      <c r="AT95" s="217" t="s">
        <v>131</v>
      </c>
      <c r="AU95" s="217" t="s">
        <v>79</v>
      </c>
      <c r="AY95" s="19" t="s">
        <v>129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136</v>
      </c>
      <c r="BM95" s="217" t="s">
        <v>543</v>
      </c>
    </row>
    <row r="96" s="13" customFormat="1">
      <c r="A96" s="13"/>
      <c r="B96" s="224"/>
      <c r="C96" s="225"/>
      <c r="D96" s="226" t="s">
        <v>140</v>
      </c>
      <c r="E96" s="227" t="s">
        <v>19</v>
      </c>
      <c r="F96" s="228" t="s">
        <v>544</v>
      </c>
      <c r="G96" s="225"/>
      <c r="H96" s="229">
        <v>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140</v>
      </c>
      <c r="AU96" s="235" t="s">
        <v>79</v>
      </c>
      <c r="AV96" s="13" t="s">
        <v>81</v>
      </c>
      <c r="AW96" s="13" t="s">
        <v>33</v>
      </c>
      <c r="AX96" s="13" t="s">
        <v>79</v>
      </c>
      <c r="AY96" s="235" t="s">
        <v>129</v>
      </c>
    </row>
    <row r="97" s="14" customFormat="1">
      <c r="A97" s="14"/>
      <c r="B97" s="236"/>
      <c r="C97" s="237"/>
      <c r="D97" s="226" t="s">
        <v>140</v>
      </c>
      <c r="E97" s="238" t="s">
        <v>19</v>
      </c>
      <c r="F97" s="239" t="s">
        <v>545</v>
      </c>
      <c r="G97" s="237"/>
      <c r="H97" s="238" t="s">
        <v>19</v>
      </c>
      <c r="I97" s="240"/>
      <c r="J97" s="237"/>
      <c r="K97" s="237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140</v>
      </c>
      <c r="AU97" s="245" t="s">
        <v>79</v>
      </c>
      <c r="AV97" s="14" t="s">
        <v>79</v>
      </c>
      <c r="AW97" s="14" t="s">
        <v>33</v>
      </c>
      <c r="AX97" s="14" t="s">
        <v>71</v>
      </c>
      <c r="AY97" s="245" t="s">
        <v>129</v>
      </c>
    </row>
    <row r="98" s="14" customFormat="1">
      <c r="A98" s="14"/>
      <c r="B98" s="236"/>
      <c r="C98" s="237"/>
      <c r="D98" s="226" t="s">
        <v>140</v>
      </c>
      <c r="E98" s="238" t="s">
        <v>19</v>
      </c>
      <c r="F98" s="239" t="s">
        <v>546</v>
      </c>
      <c r="G98" s="237"/>
      <c r="H98" s="238" t="s">
        <v>19</v>
      </c>
      <c r="I98" s="240"/>
      <c r="J98" s="237"/>
      <c r="K98" s="237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140</v>
      </c>
      <c r="AU98" s="245" t="s">
        <v>79</v>
      </c>
      <c r="AV98" s="14" t="s">
        <v>79</v>
      </c>
      <c r="AW98" s="14" t="s">
        <v>33</v>
      </c>
      <c r="AX98" s="14" t="s">
        <v>71</v>
      </c>
      <c r="AY98" s="245" t="s">
        <v>129</v>
      </c>
    </row>
    <row r="99" s="14" customFormat="1">
      <c r="A99" s="14"/>
      <c r="B99" s="236"/>
      <c r="C99" s="237"/>
      <c r="D99" s="226" t="s">
        <v>140</v>
      </c>
      <c r="E99" s="238" t="s">
        <v>19</v>
      </c>
      <c r="F99" s="239" t="s">
        <v>547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140</v>
      </c>
      <c r="AU99" s="245" t="s">
        <v>79</v>
      </c>
      <c r="AV99" s="14" t="s">
        <v>79</v>
      </c>
      <c r="AW99" s="14" t="s">
        <v>33</v>
      </c>
      <c r="AX99" s="14" t="s">
        <v>71</v>
      </c>
      <c r="AY99" s="245" t="s">
        <v>129</v>
      </c>
    </row>
    <row r="100" s="14" customFormat="1">
      <c r="A100" s="14"/>
      <c r="B100" s="236"/>
      <c r="C100" s="237"/>
      <c r="D100" s="226" t="s">
        <v>140</v>
      </c>
      <c r="E100" s="238" t="s">
        <v>19</v>
      </c>
      <c r="F100" s="239" t="s">
        <v>548</v>
      </c>
      <c r="G100" s="237"/>
      <c r="H100" s="238" t="s">
        <v>19</v>
      </c>
      <c r="I100" s="240"/>
      <c r="J100" s="237"/>
      <c r="K100" s="237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140</v>
      </c>
      <c r="AU100" s="245" t="s">
        <v>79</v>
      </c>
      <c r="AV100" s="14" t="s">
        <v>79</v>
      </c>
      <c r="AW100" s="14" t="s">
        <v>33</v>
      </c>
      <c r="AX100" s="14" t="s">
        <v>71</v>
      </c>
      <c r="AY100" s="245" t="s">
        <v>129</v>
      </c>
    </row>
    <row r="101" s="14" customFormat="1">
      <c r="A101" s="14"/>
      <c r="B101" s="236"/>
      <c r="C101" s="237"/>
      <c r="D101" s="226" t="s">
        <v>140</v>
      </c>
      <c r="E101" s="238" t="s">
        <v>19</v>
      </c>
      <c r="F101" s="239" t="s">
        <v>549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140</v>
      </c>
      <c r="AU101" s="245" t="s">
        <v>79</v>
      </c>
      <c r="AV101" s="14" t="s">
        <v>79</v>
      </c>
      <c r="AW101" s="14" t="s">
        <v>33</v>
      </c>
      <c r="AX101" s="14" t="s">
        <v>71</v>
      </c>
      <c r="AY101" s="245" t="s">
        <v>129</v>
      </c>
    </row>
    <row r="102" s="2" customFormat="1" ht="24.15" customHeight="1">
      <c r="A102" s="40"/>
      <c r="B102" s="41"/>
      <c r="C102" s="206" t="s">
        <v>166</v>
      </c>
      <c r="D102" s="206" t="s">
        <v>131</v>
      </c>
      <c r="E102" s="207" t="s">
        <v>550</v>
      </c>
      <c r="F102" s="208" t="s">
        <v>551</v>
      </c>
      <c r="G102" s="209" t="s">
        <v>483</v>
      </c>
      <c r="H102" s="210">
        <v>1</v>
      </c>
      <c r="I102" s="211"/>
      <c r="J102" s="212">
        <f>ROUND(I102*H102,2)</f>
        <v>0</v>
      </c>
      <c r="K102" s="208" t="s">
        <v>312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79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136</v>
      </c>
      <c r="BM102" s="217" t="s">
        <v>552</v>
      </c>
    </row>
    <row r="103" s="14" customFormat="1">
      <c r="A103" s="14"/>
      <c r="B103" s="236"/>
      <c r="C103" s="237"/>
      <c r="D103" s="226" t="s">
        <v>140</v>
      </c>
      <c r="E103" s="238" t="s">
        <v>19</v>
      </c>
      <c r="F103" s="239" t="s">
        <v>553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140</v>
      </c>
      <c r="AU103" s="245" t="s">
        <v>79</v>
      </c>
      <c r="AV103" s="14" t="s">
        <v>79</v>
      </c>
      <c r="AW103" s="14" t="s">
        <v>33</v>
      </c>
      <c r="AX103" s="14" t="s">
        <v>71</v>
      </c>
      <c r="AY103" s="245" t="s">
        <v>129</v>
      </c>
    </row>
    <row r="104" s="13" customFormat="1">
      <c r="A104" s="13"/>
      <c r="B104" s="224"/>
      <c r="C104" s="225"/>
      <c r="D104" s="226" t="s">
        <v>140</v>
      </c>
      <c r="E104" s="227" t="s">
        <v>19</v>
      </c>
      <c r="F104" s="228" t="s">
        <v>554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140</v>
      </c>
      <c r="AU104" s="235" t="s">
        <v>79</v>
      </c>
      <c r="AV104" s="13" t="s">
        <v>81</v>
      </c>
      <c r="AW104" s="13" t="s">
        <v>33</v>
      </c>
      <c r="AX104" s="13" t="s">
        <v>79</v>
      </c>
      <c r="AY104" s="235" t="s">
        <v>129</v>
      </c>
    </row>
    <row r="105" s="14" customFormat="1">
      <c r="A105" s="14"/>
      <c r="B105" s="236"/>
      <c r="C105" s="237"/>
      <c r="D105" s="226" t="s">
        <v>140</v>
      </c>
      <c r="E105" s="238" t="s">
        <v>19</v>
      </c>
      <c r="F105" s="239" t="s">
        <v>555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140</v>
      </c>
      <c r="AU105" s="245" t="s">
        <v>79</v>
      </c>
      <c r="AV105" s="14" t="s">
        <v>79</v>
      </c>
      <c r="AW105" s="14" t="s">
        <v>33</v>
      </c>
      <c r="AX105" s="14" t="s">
        <v>71</v>
      </c>
      <c r="AY105" s="245" t="s">
        <v>129</v>
      </c>
    </row>
    <row r="106" s="14" customFormat="1">
      <c r="A106" s="14"/>
      <c r="B106" s="236"/>
      <c r="C106" s="237"/>
      <c r="D106" s="226" t="s">
        <v>140</v>
      </c>
      <c r="E106" s="238" t="s">
        <v>19</v>
      </c>
      <c r="F106" s="239" t="s">
        <v>556</v>
      </c>
      <c r="G106" s="237"/>
      <c r="H106" s="238" t="s">
        <v>19</v>
      </c>
      <c r="I106" s="240"/>
      <c r="J106" s="237"/>
      <c r="K106" s="237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140</v>
      </c>
      <c r="AU106" s="245" t="s">
        <v>79</v>
      </c>
      <c r="AV106" s="14" t="s">
        <v>79</v>
      </c>
      <c r="AW106" s="14" t="s">
        <v>33</v>
      </c>
      <c r="AX106" s="14" t="s">
        <v>71</v>
      </c>
      <c r="AY106" s="245" t="s">
        <v>129</v>
      </c>
    </row>
    <row r="107" s="2" customFormat="1" ht="16.5" customHeight="1">
      <c r="A107" s="40"/>
      <c r="B107" s="41"/>
      <c r="C107" s="206" t="s">
        <v>173</v>
      </c>
      <c r="D107" s="206" t="s">
        <v>131</v>
      </c>
      <c r="E107" s="207" t="s">
        <v>557</v>
      </c>
      <c r="F107" s="208" t="s">
        <v>558</v>
      </c>
      <c r="G107" s="209" t="s">
        <v>483</v>
      </c>
      <c r="H107" s="210">
        <v>1</v>
      </c>
      <c r="I107" s="211"/>
      <c r="J107" s="212">
        <f>ROUND(I107*H107,2)</f>
        <v>0</v>
      </c>
      <c r="K107" s="208" t="s">
        <v>312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136</v>
      </c>
      <c r="AT107" s="217" t="s">
        <v>131</v>
      </c>
      <c r="AU107" s="217" t="s">
        <v>79</v>
      </c>
      <c r="AY107" s="19" t="s">
        <v>129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136</v>
      </c>
      <c r="BM107" s="217" t="s">
        <v>559</v>
      </c>
    </row>
    <row r="108" s="2" customFormat="1" ht="33" customHeight="1">
      <c r="A108" s="40"/>
      <c r="B108" s="41"/>
      <c r="C108" s="206" t="s">
        <v>178</v>
      </c>
      <c r="D108" s="206" t="s">
        <v>131</v>
      </c>
      <c r="E108" s="207" t="s">
        <v>560</v>
      </c>
      <c r="F108" s="208" t="s">
        <v>561</v>
      </c>
      <c r="G108" s="209" t="s">
        <v>483</v>
      </c>
      <c r="H108" s="210">
        <v>1</v>
      </c>
      <c r="I108" s="211"/>
      <c r="J108" s="212">
        <f>ROUND(I108*H108,2)</f>
        <v>0</v>
      </c>
      <c r="K108" s="208" t="s">
        <v>312</v>
      </c>
      <c r="L108" s="46"/>
      <c r="M108" s="274" t="s">
        <v>19</v>
      </c>
      <c r="N108" s="275" t="s">
        <v>42</v>
      </c>
      <c r="O108" s="276"/>
      <c r="P108" s="277">
        <f>O108*H108</f>
        <v>0</v>
      </c>
      <c r="Q108" s="277">
        <v>0</v>
      </c>
      <c r="R108" s="277">
        <f>Q108*H108</f>
        <v>0</v>
      </c>
      <c r="S108" s="277">
        <v>0</v>
      </c>
      <c r="T108" s="27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79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136</v>
      </c>
      <c r="BM108" s="217" t="s">
        <v>562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OrbuItHToFIXWU1O+JZGre5agosY5vXoQ4owMLai/EXMnDvh9WYXyKlDYXGSRBOyZsm34yZVfk/Z3NOVA3R13w==" hashValue="bJoiVLtjCbPQJv2nWkOwn2XmFvXDcsRu3LKm3n54DEeE3Pibcjc6amVGUKwkN/P/qBij+IOOBQodftZcllHMXA==" algorithmName="SHA-512" password="CCF3"/>
  <autoFilter ref="C80:K10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563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564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565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566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567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568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569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570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571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572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573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78</v>
      </c>
      <c r="F18" s="290" t="s">
        <v>574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575</v>
      </c>
      <c r="F19" s="290" t="s">
        <v>576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577</v>
      </c>
      <c r="F20" s="290" t="s">
        <v>578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579</v>
      </c>
      <c r="F21" s="290" t="s">
        <v>86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515</v>
      </c>
      <c r="F22" s="290" t="s">
        <v>580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581</v>
      </c>
      <c r="F23" s="290" t="s">
        <v>582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583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584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585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586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587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588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589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590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591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115</v>
      </c>
      <c r="F36" s="290"/>
      <c r="G36" s="290" t="s">
        <v>592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593</v>
      </c>
      <c r="F37" s="290"/>
      <c r="G37" s="290" t="s">
        <v>594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52</v>
      </c>
      <c r="F38" s="290"/>
      <c r="G38" s="290" t="s">
        <v>595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53</v>
      </c>
      <c r="F39" s="290"/>
      <c r="G39" s="290" t="s">
        <v>596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116</v>
      </c>
      <c r="F40" s="290"/>
      <c r="G40" s="290" t="s">
        <v>597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117</v>
      </c>
      <c r="F41" s="290"/>
      <c r="G41" s="290" t="s">
        <v>598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599</v>
      </c>
      <c r="F42" s="290"/>
      <c r="G42" s="290" t="s">
        <v>600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601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602</v>
      </c>
      <c r="F44" s="290"/>
      <c r="G44" s="290" t="s">
        <v>603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119</v>
      </c>
      <c r="F45" s="290"/>
      <c r="G45" s="290" t="s">
        <v>604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605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606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607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608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609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610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611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612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613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614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615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616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617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618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619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620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621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622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623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624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625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626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627</v>
      </c>
      <c r="D76" s="308"/>
      <c r="E76" s="308"/>
      <c r="F76" s="308" t="s">
        <v>628</v>
      </c>
      <c r="G76" s="309"/>
      <c r="H76" s="308" t="s">
        <v>53</v>
      </c>
      <c r="I76" s="308" t="s">
        <v>56</v>
      </c>
      <c r="J76" s="308" t="s">
        <v>629</v>
      </c>
      <c r="K76" s="307"/>
    </row>
    <row r="77" s="1" customFormat="1" ht="17.25" customHeight="1">
      <c r="B77" s="305"/>
      <c r="C77" s="310" t="s">
        <v>630</v>
      </c>
      <c r="D77" s="310"/>
      <c r="E77" s="310"/>
      <c r="F77" s="311" t="s">
        <v>631</v>
      </c>
      <c r="G77" s="312"/>
      <c r="H77" s="310"/>
      <c r="I77" s="310"/>
      <c r="J77" s="310" t="s">
        <v>632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52</v>
      </c>
      <c r="D79" s="315"/>
      <c r="E79" s="315"/>
      <c r="F79" s="316" t="s">
        <v>633</v>
      </c>
      <c r="G79" s="317"/>
      <c r="H79" s="293" t="s">
        <v>634</v>
      </c>
      <c r="I79" s="293" t="s">
        <v>635</v>
      </c>
      <c r="J79" s="293">
        <v>20</v>
      </c>
      <c r="K79" s="307"/>
    </row>
    <row r="80" s="1" customFormat="1" ht="15" customHeight="1">
      <c r="B80" s="305"/>
      <c r="C80" s="293" t="s">
        <v>636</v>
      </c>
      <c r="D80" s="293"/>
      <c r="E80" s="293"/>
      <c r="F80" s="316" t="s">
        <v>633</v>
      </c>
      <c r="G80" s="317"/>
      <c r="H80" s="293" t="s">
        <v>637</v>
      </c>
      <c r="I80" s="293" t="s">
        <v>635</v>
      </c>
      <c r="J80" s="293">
        <v>120</v>
      </c>
      <c r="K80" s="307"/>
    </row>
    <row r="81" s="1" customFormat="1" ht="15" customHeight="1">
      <c r="B81" s="318"/>
      <c r="C81" s="293" t="s">
        <v>638</v>
      </c>
      <c r="D81" s="293"/>
      <c r="E81" s="293"/>
      <c r="F81" s="316" t="s">
        <v>639</v>
      </c>
      <c r="G81" s="317"/>
      <c r="H81" s="293" t="s">
        <v>640</v>
      </c>
      <c r="I81" s="293" t="s">
        <v>635</v>
      </c>
      <c r="J81" s="293">
        <v>50</v>
      </c>
      <c r="K81" s="307"/>
    </row>
    <row r="82" s="1" customFormat="1" ht="15" customHeight="1">
      <c r="B82" s="318"/>
      <c r="C82" s="293" t="s">
        <v>641</v>
      </c>
      <c r="D82" s="293"/>
      <c r="E82" s="293"/>
      <c r="F82" s="316" t="s">
        <v>633</v>
      </c>
      <c r="G82" s="317"/>
      <c r="H82" s="293" t="s">
        <v>642</v>
      </c>
      <c r="I82" s="293" t="s">
        <v>643</v>
      </c>
      <c r="J82" s="293"/>
      <c r="K82" s="307"/>
    </row>
    <row r="83" s="1" customFormat="1" ht="15" customHeight="1">
      <c r="B83" s="318"/>
      <c r="C83" s="319" t="s">
        <v>644</v>
      </c>
      <c r="D83" s="319"/>
      <c r="E83" s="319"/>
      <c r="F83" s="320" t="s">
        <v>639</v>
      </c>
      <c r="G83" s="319"/>
      <c r="H83" s="319" t="s">
        <v>645</v>
      </c>
      <c r="I83" s="319" t="s">
        <v>635</v>
      </c>
      <c r="J83" s="319">
        <v>15</v>
      </c>
      <c r="K83" s="307"/>
    </row>
    <row r="84" s="1" customFormat="1" ht="15" customHeight="1">
      <c r="B84" s="318"/>
      <c r="C84" s="319" t="s">
        <v>646</v>
      </c>
      <c r="D84" s="319"/>
      <c r="E84" s="319"/>
      <c r="F84" s="320" t="s">
        <v>639</v>
      </c>
      <c r="G84" s="319"/>
      <c r="H84" s="319" t="s">
        <v>647</v>
      </c>
      <c r="I84" s="319" t="s">
        <v>635</v>
      </c>
      <c r="J84" s="319">
        <v>15</v>
      </c>
      <c r="K84" s="307"/>
    </row>
    <row r="85" s="1" customFormat="1" ht="15" customHeight="1">
      <c r="B85" s="318"/>
      <c r="C85" s="319" t="s">
        <v>648</v>
      </c>
      <c r="D85" s="319"/>
      <c r="E85" s="319"/>
      <c r="F85" s="320" t="s">
        <v>639</v>
      </c>
      <c r="G85" s="319"/>
      <c r="H85" s="319" t="s">
        <v>649</v>
      </c>
      <c r="I85" s="319" t="s">
        <v>635</v>
      </c>
      <c r="J85" s="319">
        <v>20</v>
      </c>
      <c r="K85" s="307"/>
    </row>
    <row r="86" s="1" customFormat="1" ht="15" customHeight="1">
      <c r="B86" s="318"/>
      <c r="C86" s="319" t="s">
        <v>650</v>
      </c>
      <c r="D86" s="319"/>
      <c r="E86" s="319"/>
      <c r="F86" s="320" t="s">
        <v>639</v>
      </c>
      <c r="G86" s="319"/>
      <c r="H86" s="319" t="s">
        <v>651</v>
      </c>
      <c r="I86" s="319" t="s">
        <v>635</v>
      </c>
      <c r="J86" s="319">
        <v>20</v>
      </c>
      <c r="K86" s="307"/>
    </row>
    <row r="87" s="1" customFormat="1" ht="15" customHeight="1">
      <c r="B87" s="318"/>
      <c r="C87" s="293" t="s">
        <v>652</v>
      </c>
      <c r="D87" s="293"/>
      <c r="E87" s="293"/>
      <c r="F87" s="316" t="s">
        <v>639</v>
      </c>
      <c r="G87" s="317"/>
      <c r="H87" s="293" t="s">
        <v>653</v>
      </c>
      <c r="I87" s="293" t="s">
        <v>635</v>
      </c>
      <c r="J87" s="293">
        <v>50</v>
      </c>
      <c r="K87" s="307"/>
    </row>
    <row r="88" s="1" customFormat="1" ht="15" customHeight="1">
      <c r="B88" s="318"/>
      <c r="C88" s="293" t="s">
        <v>654</v>
      </c>
      <c r="D88" s="293"/>
      <c r="E88" s="293"/>
      <c r="F88" s="316" t="s">
        <v>639</v>
      </c>
      <c r="G88" s="317"/>
      <c r="H88" s="293" t="s">
        <v>655</v>
      </c>
      <c r="I88" s="293" t="s">
        <v>635</v>
      </c>
      <c r="J88" s="293">
        <v>20</v>
      </c>
      <c r="K88" s="307"/>
    </row>
    <row r="89" s="1" customFormat="1" ht="15" customHeight="1">
      <c r="B89" s="318"/>
      <c r="C89" s="293" t="s">
        <v>656</v>
      </c>
      <c r="D89" s="293"/>
      <c r="E89" s="293"/>
      <c r="F89" s="316" t="s">
        <v>639</v>
      </c>
      <c r="G89" s="317"/>
      <c r="H89" s="293" t="s">
        <v>657</v>
      </c>
      <c r="I89" s="293" t="s">
        <v>635</v>
      </c>
      <c r="J89" s="293">
        <v>20</v>
      </c>
      <c r="K89" s="307"/>
    </row>
    <row r="90" s="1" customFormat="1" ht="15" customHeight="1">
      <c r="B90" s="318"/>
      <c r="C90" s="293" t="s">
        <v>658</v>
      </c>
      <c r="D90" s="293"/>
      <c r="E90" s="293"/>
      <c r="F90" s="316" t="s">
        <v>639</v>
      </c>
      <c r="G90" s="317"/>
      <c r="H90" s="293" t="s">
        <v>659</v>
      </c>
      <c r="I90" s="293" t="s">
        <v>635</v>
      </c>
      <c r="J90" s="293">
        <v>50</v>
      </c>
      <c r="K90" s="307"/>
    </row>
    <row r="91" s="1" customFormat="1" ht="15" customHeight="1">
      <c r="B91" s="318"/>
      <c r="C91" s="293" t="s">
        <v>660</v>
      </c>
      <c r="D91" s="293"/>
      <c r="E91" s="293"/>
      <c r="F91" s="316" t="s">
        <v>639</v>
      </c>
      <c r="G91" s="317"/>
      <c r="H91" s="293" t="s">
        <v>660</v>
      </c>
      <c r="I91" s="293" t="s">
        <v>635</v>
      </c>
      <c r="J91" s="293">
        <v>50</v>
      </c>
      <c r="K91" s="307"/>
    </row>
    <row r="92" s="1" customFormat="1" ht="15" customHeight="1">
      <c r="B92" s="318"/>
      <c r="C92" s="293" t="s">
        <v>661</v>
      </c>
      <c r="D92" s="293"/>
      <c r="E92" s="293"/>
      <c r="F92" s="316" t="s">
        <v>639</v>
      </c>
      <c r="G92" s="317"/>
      <c r="H92" s="293" t="s">
        <v>662</v>
      </c>
      <c r="I92" s="293" t="s">
        <v>635</v>
      </c>
      <c r="J92" s="293">
        <v>255</v>
      </c>
      <c r="K92" s="307"/>
    </row>
    <row r="93" s="1" customFormat="1" ht="15" customHeight="1">
      <c r="B93" s="318"/>
      <c r="C93" s="293" t="s">
        <v>663</v>
      </c>
      <c r="D93" s="293"/>
      <c r="E93" s="293"/>
      <c r="F93" s="316" t="s">
        <v>633</v>
      </c>
      <c r="G93" s="317"/>
      <c r="H93" s="293" t="s">
        <v>664</v>
      </c>
      <c r="I93" s="293" t="s">
        <v>665</v>
      </c>
      <c r="J93" s="293"/>
      <c r="K93" s="307"/>
    </row>
    <row r="94" s="1" customFormat="1" ht="15" customHeight="1">
      <c r="B94" s="318"/>
      <c r="C94" s="293" t="s">
        <v>666</v>
      </c>
      <c r="D94" s="293"/>
      <c r="E94" s="293"/>
      <c r="F94" s="316" t="s">
        <v>633</v>
      </c>
      <c r="G94" s="317"/>
      <c r="H94" s="293" t="s">
        <v>667</v>
      </c>
      <c r="I94" s="293" t="s">
        <v>668</v>
      </c>
      <c r="J94" s="293"/>
      <c r="K94" s="307"/>
    </row>
    <row r="95" s="1" customFormat="1" ht="15" customHeight="1">
      <c r="B95" s="318"/>
      <c r="C95" s="293" t="s">
        <v>669</v>
      </c>
      <c r="D95" s="293"/>
      <c r="E95" s="293"/>
      <c r="F95" s="316" t="s">
        <v>633</v>
      </c>
      <c r="G95" s="317"/>
      <c r="H95" s="293" t="s">
        <v>669</v>
      </c>
      <c r="I95" s="293" t="s">
        <v>668</v>
      </c>
      <c r="J95" s="293"/>
      <c r="K95" s="307"/>
    </row>
    <row r="96" s="1" customFormat="1" ht="15" customHeight="1">
      <c r="B96" s="318"/>
      <c r="C96" s="293" t="s">
        <v>37</v>
      </c>
      <c r="D96" s="293"/>
      <c r="E96" s="293"/>
      <c r="F96" s="316" t="s">
        <v>633</v>
      </c>
      <c r="G96" s="317"/>
      <c r="H96" s="293" t="s">
        <v>670</v>
      </c>
      <c r="I96" s="293" t="s">
        <v>668</v>
      </c>
      <c r="J96" s="293"/>
      <c r="K96" s="307"/>
    </row>
    <row r="97" s="1" customFormat="1" ht="15" customHeight="1">
      <c r="B97" s="318"/>
      <c r="C97" s="293" t="s">
        <v>47</v>
      </c>
      <c r="D97" s="293"/>
      <c r="E97" s="293"/>
      <c r="F97" s="316" t="s">
        <v>633</v>
      </c>
      <c r="G97" s="317"/>
      <c r="H97" s="293" t="s">
        <v>671</v>
      </c>
      <c r="I97" s="293" t="s">
        <v>668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672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627</v>
      </c>
      <c r="D103" s="308"/>
      <c r="E103" s="308"/>
      <c r="F103" s="308" t="s">
        <v>628</v>
      </c>
      <c r="G103" s="309"/>
      <c r="H103" s="308" t="s">
        <v>53</v>
      </c>
      <c r="I103" s="308" t="s">
        <v>56</v>
      </c>
      <c r="J103" s="308" t="s">
        <v>629</v>
      </c>
      <c r="K103" s="307"/>
    </row>
    <row r="104" s="1" customFormat="1" ht="17.25" customHeight="1">
      <c r="B104" s="305"/>
      <c r="C104" s="310" t="s">
        <v>630</v>
      </c>
      <c r="D104" s="310"/>
      <c r="E104" s="310"/>
      <c r="F104" s="311" t="s">
        <v>631</v>
      </c>
      <c r="G104" s="312"/>
      <c r="H104" s="310"/>
      <c r="I104" s="310"/>
      <c r="J104" s="310" t="s">
        <v>632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52</v>
      </c>
      <c r="D106" s="315"/>
      <c r="E106" s="315"/>
      <c r="F106" s="316" t="s">
        <v>633</v>
      </c>
      <c r="G106" s="293"/>
      <c r="H106" s="293" t="s">
        <v>673</v>
      </c>
      <c r="I106" s="293" t="s">
        <v>635</v>
      </c>
      <c r="J106" s="293">
        <v>20</v>
      </c>
      <c r="K106" s="307"/>
    </row>
    <row r="107" s="1" customFormat="1" ht="15" customHeight="1">
      <c r="B107" s="305"/>
      <c r="C107" s="293" t="s">
        <v>636</v>
      </c>
      <c r="D107" s="293"/>
      <c r="E107" s="293"/>
      <c r="F107" s="316" t="s">
        <v>633</v>
      </c>
      <c r="G107" s="293"/>
      <c r="H107" s="293" t="s">
        <v>673</v>
      </c>
      <c r="I107" s="293" t="s">
        <v>635</v>
      </c>
      <c r="J107" s="293">
        <v>120</v>
      </c>
      <c r="K107" s="307"/>
    </row>
    <row r="108" s="1" customFormat="1" ht="15" customHeight="1">
      <c r="B108" s="318"/>
      <c r="C108" s="293" t="s">
        <v>638</v>
      </c>
      <c r="D108" s="293"/>
      <c r="E108" s="293"/>
      <c r="F108" s="316" t="s">
        <v>639</v>
      </c>
      <c r="G108" s="293"/>
      <c r="H108" s="293" t="s">
        <v>673</v>
      </c>
      <c r="I108" s="293" t="s">
        <v>635</v>
      </c>
      <c r="J108" s="293">
        <v>50</v>
      </c>
      <c r="K108" s="307"/>
    </row>
    <row r="109" s="1" customFormat="1" ht="15" customHeight="1">
      <c r="B109" s="318"/>
      <c r="C109" s="293" t="s">
        <v>641</v>
      </c>
      <c r="D109" s="293"/>
      <c r="E109" s="293"/>
      <c r="F109" s="316" t="s">
        <v>633</v>
      </c>
      <c r="G109" s="293"/>
      <c r="H109" s="293" t="s">
        <v>673</v>
      </c>
      <c r="I109" s="293" t="s">
        <v>643</v>
      </c>
      <c r="J109" s="293"/>
      <c r="K109" s="307"/>
    </row>
    <row r="110" s="1" customFormat="1" ht="15" customHeight="1">
      <c r="B110" s="318"/>
      <c r="C110" s="293" t="s">
        <v>652</v>
      </c>
      <c r="D110" s="293"/>
      <c r="E110" s="293"/>
      <c r="F110" s="316" t="s">
        <v>639</v>
      </c>
      <c r="G110" s="293"/>
      <c r="H110" s="293" t="s">
        <v>673</v>
      </c>
      <c r="I110" s="293" t="s">
        <v>635</v>
      </c>
      <c r="J110" s="293">
        <v>50</v>
      </c>
      <c r="K110" s="307"/>
    </row>
    <row r="111" s="1" customFormat="1" ht="15" customHeight="1">
      <c r="B111" s="318"/>
      <c r="C111" s="293" t="s">
        <v>660</v>
      </c>
      <c r="D111" s="293"/>
      <c r="E111" s="293"/>
      <c r="F111" s="316" t="s">
        <v>639</v>
      </c>
      <c r="G111" s="293"/>
      <c r="H111" s="293" t="s">
        <v>673</v>
      </c>
      <c r="I111" s="293" t="s">
        <v>635</v>
      </c>
      <c r="J111" s="293">
        <v>50</v>
      </c>
      <c r="K111" s="307"/>
    </row>
    <row r="112" s="1" customFormat="1" ht="15" customHeight="1">
      <c r="B112" s="318"/>
      <c r="C112" s="293" t="s">
        <v>658</v>
      </c>
      <c r="D112" s="293"/>
      <c r="E112" s="293"/>
      <c r="F112" s="316" t="s">
        <v>639</v>
      </c>
      <c r="G112" s="293"/>
      <c r="H112" s="293" t="s">
        <v>673</v>
      </c>
      <c r="I112" s="293" t="s">
        <v>635</v>
      </c>
      <c r="J112" s="293">
        <v>50</v>
      </c>
      <c r="K112" s="307"/>
    </row>
    <row r="113" s="1" customFormat="1" ht="15" customHeight="1">
      <c r="B113" s="318"/>
      <c r="C113" s="293" t="s">
        <v>52</v>
      </c>
      <c r="D113" s="293"/>
      <c r="E113" s="293"/>
      <c r="F113" s="316" t="s">
        <v>633</v>
      </c>
      <c r="G113" s="293"/>
      <c r="H113" s="293" t="s">
        <v>674</v>
      </c>
      <c r="I113" s="293" t="s">
        <v>635</v>
      </c>
      <c r="J113" s="293">
        <v>20</v>
      </c>
      <c r="K113" s="307"/>
    </row>
    <row r="114" s="1" customFormat="1" ht="15" customHeight="1">
      <c r="B114" s="318"/>
      <c r="C114" s="293" t="s">
        <v>675</v>
      </c>
      <c r="D114" s="293"/>
      <c r="E114" s="293"/>
      <c r="F114" s="316" t="s">
        <v>633</v>
      </c>
      <c r="G114" s="293"/>
      <c r="H114" s="293" t="s">
        <v>676</v>
      </c>
      <c r="I114" s="293" t="s">
        <v>635</v>
      </c>
      <c r="J114" s="293">
        <v>120</v>
      </c>
      <c r="K114" s="307"/>
    </row>
    <row r="115" s="1" customFormat="1" ht="15" customHeight="1">
      <c r="B115" s="318"/>
      <c r="C115" s="293" t="s">
        <v>37</v>
      </c>
      <c r="D115" s="293"/>
      <c r="E115" s="293"/>
      <c r="F115" s="316" t="s">
        <v>633</v>
      </c>
      <c r="G115" s="293"/>
      <c r="H115" s="293" t="s">
        <v>677</v>
      </c>
      <c r="I115" s="293" t="s">
        <v>668</v>
      </c>
      <c r="J115" s="293"/>
      <c r="K115" s="307"/>
    </row>
    <row r="116" s="1" customFormat="1" ht="15" customHeight="1">
      <c r="B116" s="318"/>
      <c r="C116" s="293" t="s">
        <v>47</v>
      </c>
      <c r="D116" s="293"/>
      <c r="E116" s="293"/>
      <c r="F116" s="316" t="s">
        <v>633</v>
      </c>
      <c r="G116" s="293"/>
      <c r="H116" s="293" t="s">
        <v>678</v>
      </c>
      <c r="I116" s="293" t="s">
        <v>668</v>
      </c>
      <c r="J116" s="293"/>
      <c r="K116" s="307"/>
    </row>
    <row r="117" s="1" customFormat="1" ht="15" customHeight="1">
      <c r="B117" s="318"/>
      <c r="C117" s="293" t="s">
        <v>56</v>
      </c>
      <c r="D117" s="293"/>
      <c r="E117" s="293"/>
      <c r="F117" s="316" t="s">
        <v>633</v>
      </c>
      <c r="G117" s="293"/>
      <c r="H117" s="293" t="s">
        <v>679</v>
      </c>
      <c r="I117" s="293" t="s">
        <v>680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681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627</v>
      </c>
      <c r="D123" s="308"/>
      <c r="E123" s="308"/>
      <c r="F123" s="308" t="s">
        <v>628</v>
      </c>
      <c r="G123" s="309"/>
      <c r="H123" s="308" t="s">
        <v>53</v>
      </c>
      <c r="I123" s="308" t="s">
        <v>56</v>
      </c>
      <c r="J123" s="308" t="s">
        <v>629</v>
      </c>
      <c r="K123" s="337"/>
    </row>
    <row r="124" s="1" customFormat="1" ht="17.25" customHeight="1">
      <c r="B124" s="336"/>
      <c r="C124" s="310" t="s">
        <v>630</v>
      </c>
      <c r="D124" s="310"/>
      <c r="E124" s="310"/>
      <c r="F124" s="311" t="s">
        <v>631</v>
      </c>
      <c r="G124" s="312"/>
      <c r="H124" s="310"/>
      <c r="I124" s="310"/>
      <c r="J124" s="310" t="s">
        <v>632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636</v>
      </c>
      <c r="D126" s="315"/>
      <c r="E126" s="315"/>
      <c r="F126" s="316" t="s">
        <v>633</v>
      </c>
      <c r="G126" s="293"/>
      <c r="H126" s="293" t="s">
        <v>673</v>
      </c>
      <c r="I126" s="293" t="s">
        <v>635</v>
      </c>
      <c r="J126" s="293">
        <v>120</v>
      </c>
      <c r="K126" s="341"/>
    </row>
    <row r="127" s="1" customFormat="1" ht="15" customHeight="1">
      <c r="B127" s="338"/>
      <c r="C127" s="293" t="s">
        <v>682</v>
      </c>
      <c r="D127" s="293"/>
      <c r="E127" s="293"/>
      <c r="F127" s="316" t="s">
        <v>633</v>
      </c>
      <c r="G127" s="293"/>
      <c r="H127" s="293" t="s">
        <v>683</v>
      </c>
      <c r="I127" s="293" t="s">
        <v>635</v>
      </c>
      <c r="J127" s="293" t="s">
        <v>684</v>
      </c>
      <c r="K127" s="341"/>
    </row>
    <row r="128" s="1" customFormat="1" ht="15" customHeight="1">
      <c r="B128" s="338"/>
      <c r="C128" s="293" t="s">
        <v>581</v>
      </c>
      <c r="D128" s="293"/>
      <c r="E128" s="293"/>
      <c r="F128" s="316" t="s">
        <v>633</v>
      </c>
      <c r="G128" s="293"/>
      <c r="H128" s="293" t="s">
        <v>685</v>
      </c>
      <c r="I128" s="293" t="s">
        <v>635</v>
      </c>
      <c r="J128" s="293" t="s">
        <v>684</v>
      </c>
      <c r="K128" s="341"/>
    </row>
    <row r="129" s="1" customFormat="1" ht="15" customHeight="1">
      <c r="B129" s="338"/>
      <c r="C129" s="293" t="s">
        <v>644</v>
      </c>
      <c r="D129" s="293"/>
      <c r="E129" s="293"/>
      <c r="F129" s="316" t="s">
        <v>639</v>
      </c>
      <c r="G129" s="293"/>
      <c r="H129" s="293" t="s">
        <v>645</v>
      </c>
      <c r="I129" s="293" t="s">
        <v>635</v>
      </c>
      <c r="J129" s="293">
        <v>15</v>
      </c>
      <c r="K129" s="341"/>
    </row>
    <row r="130" s="1" customFormat="1" ht="15" customHeight="1">
      <c r="B130" s="338"/>
      <c r="C130" s="319" t="s">
        <v>646</v>
      </c>
      <c r="D130" s="319"/>
      <c r="E130" s="319"/>
      <c r="F130" s="320" t="s">
        <v>639</v>
      </c>
      <c r="G130" s="319"/>
      <c r="H130" s="319" t="s">
        <v>647</v>
      </c>
      <c r="I130" s="319" t="s">
        <v>635</v>
      </c>
      <c r="J130" s="319">
        <v>15</v>
      </c>
      <c r="K130" s="341"/>
    </row>
    <row r="131" s="1" customFormat="1" ht="15" customHeight="1">
      <c r="B131" s="338"/>
      <c r="C131" s="319" t="s">
        <v>648</v>
      </c>
      <c r="D131" s="319"/>
      <c r="E131" s="319"/>
      <c r="F131" s="320" t="s">
        <v>639</v>
      </c>
      <c r="G131" s="319"/>
      <c r="H131" s="319" t="s">
        <v>649</v>
      </c>
      <c r="I131" s="319" t="s">
        <v>635</v>
      </c>
      <c r="J131" s="319">
        <v>20</v>
      </c>
      <c r="K131" s="341"/>
    </row>
    <row r="132" s="1" customFormat="1" ht="15" customHeight="1">
      <c r="B132" s="338"/>
      <c r="C132" s="319" t="s">
        <v>650</v>
      </c>
      <c r="D132" s="319"/>
      <c r="E132" s="319"/>
      <c r="F132" s="320" t="s">
        <v>639</v>
      </c>
      <c r="G132" s="319"/>
      <c r="H132" s="319" t="s">
        <v>651</v>
      </c>
      <c r="I132" s="319" t="s">
        <v>635</v>
      </c>
      <c r="J132" s="319">
        <v>20</v>
      </c>
      <c r="K132" s="341"/>
    </row>
    <row r="133" s="1" customFormat="1" ht="15" customHeight="1">
      <c r="B133" s="338"/>
      <c r="C133" s="293" t="s">
        <v>638</v>
      </c>
      <c r="D133" s="293"/>
      <c r="E133" s="293"/>
      <c r="F133" s="316" t="s">
        <v>639</v>
      </c>
      <c r="G133" s="293"/>
      <c r="H133" s="293" t="s">
        <v>673</v>
      </c>
      <c r="I133" s="293" t="s">
        <v>635</v>
      </c>
      <c r="J133" s="293">
        <v>50</v>
      </c>
      <c r="K133" s="341"/>
    </row>
    <row r="134" s="1" customFormat="1" ht="15" customHeight="1">
      <c r="B134" s="338"/>
      <c r="C134" s="293" t="s">
        <v>652</v>
      </c>
      <c r="D134" s="293"/>
      <c r="E134" s="293"/>
      <c r="F134" s="316" t="s">
        <v>639</v>
      </c>
      <c r="G134" s="293"/>
      <c r="H134" s="293" t="s">
        <v>673</v>
      </c>
      <c r="I134" s="293" t="s">
        <v>635</v>
      </c>
      <c r="J134" s="293">
        <v>50</v>
      </c>
      <c r="K134" s="341"/>
    </row>
    <row r="135" s="1" customFormat="1" ht="15" customHeight="1">
      <c r="B135" s="338"/>
      <c r="C135" s="293" t="s">
        <v>658</v>
      </c>
      <c r="D135" s="293"/>
      <c r="E135" s="293"/>
      <c r="F135" s="316" t="s">
        <v>639</v>
      </c>
      <c r="G135" s="293"/>
      <c r="H135" s="293" t="s">
        <v>673</v>
      </c>
      <c r="I135" s="293" t="s">
        <v>635</v>
      </c>
      <c r="J135" s="293">
        <v>50</v>
      </c>
      <c r="K135" s="341"/>
    </row>
    <row r="136" s="1" customFormat="1" ht="15" customHeight="1">
      <c r="B136" s="338"/>
      <c r="C136" s="293" t="s">
        <v>660</v>
      </c>
      <c r="D136" s="293"/>
      <c r="E136" s="293"/>
      <c r="F136" s="316" t="s">
        <v>639</v>
      </c>
      <c r="G136" s="293"/>
      <c r="H136" s="293" t="s">
        <v>673</v>
      </c>
      <c r="I136" s="293" t="s">
        <v>635</v>
      </c>
      <c r="J136" s="293">
        <v>50</v>
      </c>
      <c r="K136" s="341"/>
    </row>
    <row r="137" s="1" customFormat="1" ht="15" customHeight="1">
      <c r="B137" s="338"/>
      <c r="C137" s="293" t="s">
        <v>661</v>
      </c>
      <c r="D137" s="293"/>
      <c r="E137" s="293"/>
      <c r="F137" s="316" t="s">
        <v>639</v>
      </c>
      <c r="G137" s="293"/>
      <c r="H137" s="293" t="s">
        <v>686</v>
      </c>
      <c r="I137" s="293" t="s">
        <v>635</v>
      </c>
      <c r="J137" s="293">
        <v>255</v>
      </c>
      <c r="K137" s="341"/>
    </row>
    <row r="138" s="1" customFormat="1" ht="15" customHeight="1">
      <c r="B138" s="338"/>
      <c r="C138" s="293" t="s">
        <v>663</v>
      </c>
      <c r="D138" s="293"/>
      <c r="E138" s="293"/>
      <c r="F138" s="316" t="s">
        <v>633</v>
      </c>
      <c r="G138" s="293"/>
      <c r="H138" s="293" t="s">
        <v>687</v>
      </c>
      <c r="I138" s="293" t="s">
        <v>665</v>
      </c>
      <c r="J138" s="293"/>
      <c r="K138" s="341"/>
    </row>
    <row r="139" s="1" customFormat="1" ht="15" customHeight="1">
      <c r="B139" s="338"/>
      <c r="C139" s="293" t="s">
        <v>666</v>
      </c>
      <c r="D139" s="293"/>
      <c r="E139" s="293"/>
      <c r="F139" s="316" t="s">
        <v>633</v>
      </c>
      <c r="G139" s="293"/>
      <c r="H139" s="293" t="s">
        <v>688</v>
      </c>
      <c r="I139" s="293" t="s">
        <v>668</v>
      </c>
      <c r="J139" s="293"/>
      <c r="K139" s="341"/>
    </row>
    <row r="140" s="1" customFormat="1" ht="15" customHeight="1">
      <c r="B140" s="338"/>
      <c r="C140" s="293" t="s">
        <v>669</v>
      </c>
      <c r="D140" s="293"/>
      <c r="E140" s="293"/>
      <c r="F140" s="316" t="s">
        <v>633</v>
      </c>
      <c r="G140" s="293"/>
      <c r="H140" s="293" t="s">
        <v>669</v>
      </c>
      <c r="I140" s="293" t="s">
        <v>668</v>
      </c>
      <c r="J140" s="293"/>
      <c r="K140" s="341"/>
    </row>
    <row r="141" s="1" customFormat="1" ht="15" customHeight="1">
      <c r="B141" s="338"/>
      <c r="C141" s="293" t="s">
        <v>37</v>
      </c>
      <c r="D141" s="293"/>
      <c r="E141" s="293"/>
      <c r="F141" s="316" t="s">
        <v>633</v>
      </c>
      <c r="G141" s="293"/>
      <c r="H141" s="293" t="s">
        <v>689</v>
      </c>
      <c r="I141" s="293" t="s">
        <v>668</v>
      </c>
      <c r="J141" s="293"/>
      <c r="K141" s="341"/>
    </row>
    <row r="142" s="1" customFormat="1" ht="15" customHeight="1">
      <c r="B142" s="338"/>
      <c r="C142" s="293" t="s">
        <v>690</v>
      </c>
      <c r="D142" s="293"/>
      <c r="E142" s="293"/>
      <c r="F142" s="316" t="s">
        <v>633</v>
      </c>
      <c r="G142" s="293"/>
      <c r="H142" s="293" t="s">
        <v>691</v>
      </c>
      <c r="I142" s="293" t="s">
        <v>668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692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627</v>
      </c>
      <c r="D148" s="308"/>
      <c r="E148" s="308"/>
      <c r="F148" s="308" t="s">
        <v>628</v>
      </c>
      <c r="G148" s="309"/>
      <c r="H148" s="308" t="s">
        <v>53</v>
      </c>
      <c r="I148" s="308" t="s">
        <v>56</v>
      </c>
      <c r="J148" s="308" t="s">
        <v>629</v>
      </c>
      <c r="K148" s="307"/>
    </row>
    <row r="149" s="1" customFormat="1" ht="17.25" customHeight="1">
      <c r="B149" s="305"/>
      <c r="C149" s="310" t="s">
        <v>630</v>
      </c>
      <c r="D149" s="310"/>
      <c r="E149" s="310"/>
      <c r="F149" s="311" t="s">
        <v>631</v>
      </c>
      <c r="G149" s="312"/>
      <c r="H149" s="310"/>
      <c r="I149" s="310"/>
      <c r="J149" s="310" t="s">
        <v>632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636</v>
      </c>
      <c r="D151" s="293"/>
      <c r="E151" s="293"/>
      <c r="F151" s="346" t="s">
        <v>633</v>
      </c>
      <c r="G151" s="293"/>
      <c r="H151" s="345" t="s">
        <v>673</v>
      </c>
      <c r="I151" s="345" t="s">
        <v>635</v>
      </c>
      <c r="J151" s="345">
        <v>120</v>
      </c>
      <c r="K151" s="341"/>
    </row>
    <row r="152" s="1" customFormat="1" ht="15" customHeight="1">
      <c r="B152" s="318"/>
      <c r="C152" s="345" t="s">
        <v>682</v>
      </c>
      <c r="D152" s="293"/>
      <c r="E152" s="293"/>
      <c r="F152" s="346" t="s">
        <v>633</v>
      </c>
      <c r="G152" s="293"/>
      <c r="H152" s="345" t="s">
        <v>693</v>
      </c>
      <c r="I152" s="345" t="s">
        <v>635</v>
      </c>
      <c r="J152" s="345" t="s">
        <v>684</v>
      </c>
      <c r="K152" s="341"/>
    </row>
    <row r="153" s="1" customFormat="1" ht="15" customHeight="1">
      <c r="B153" s="318"/>
      <c r="C153" s="345" t="s">
        <v>581</v>
      </c>
      <c r="D153" s="293"/>
      <c r="E153" s="293"/>
      <c r="F153" s="346" t="s">
        <v>633</v>
      </c>
      <c r="G153" s="293"/>
      <c r="H153" s="345" t="s">
        <v>694</v>
      </c>
      <c r="I153" s="345" t="s">
        <v>635</v>
      </c>
      <c r="J153" s="345" t="s">
        <v>684</v>
      </c>
      <c r="K153" s="341"/>
    </row>
    <row r="154" s="1" customFormat="1" ht="15" customHeight="1">
      <c r="B154" s="318"/>
      <c r="C154" s="345" t="s">
        <v>638</v>
      </c>
      <c r="D154" s="293"/>
      <c r="E154" s="293"/>
      <c r="F154" s="346" t="s">
        <v>639</v>
      </c>
      <c r="G154" s="293"/>
      <c r="H154" s="345" t="s">
        <v>673</v>
      </c>
      <c r="I154" s="345" t="s">
        <v>635</v>
      </c>
      <c r="J154" s="345">
        <v>50</v>
      </c>
      <c r="K154" s="341"/>
    </row>
    <row r="155" s="1" customFormat="1" ht="15" customHeight="1">
      <c r="B155" s="318"/>
      <c r="C155" s="345" t="s">
        <v>641</v>
      </c>
      <c r="D155" s="293"/>
      <c r="E155" s="293"/>
      <c r="F155" s="346" t="s">
        <v>633</v>
      </c>
      <c r="G155" s="293"/>
      <c r="H155" s="345" t="s">
        <v>673</v>
      </c>
      <c r="I155" s="345" t="s">
        <v>643</v>
      </c>
      <c r="J155" s="345"/>
      <c r="K155" s="341"/>
    </row>
    <row r="156" s="1" customFormat="1" ht="15" customHeight="1">
      <c r="B156" s="318"/>
      <c r="C156" s="345" t="s">
        <v>652</v>
      </c>
      <c r="D156" s="293"/>
      <c r="E156" s="293"/>
      <c r="F156" s="346" t="s">
        <v>639</v>
      </c>
      <c r="G156" s="293"/>
      <c r="H156" s="345" t="s">
        <v>673</v>
      </c>
      <c r="I156" s="345" t="s">
        <v>635</v>
      </c>
      <c r="J156" s="345">
        <v>50</v>
      </c>
      <c r="K156" s="341"/>
    </row>
    <row r="157" s="1" customFormat="1" ht="15" customHeight="1">
      <c r="B157" s="318"/>
      <c r="C157" s="345" t="s">
        <v>660</v>
      </c>
      <c r="D157" s="293"/>
      <c r="E157" s="293"/>
      <c r="F157" s="346" t="s">
        <v>639</v>
      </c>
      <c r="G157" s="293"/>
      <c r="H157" s="345" t="s">
        <v>673</v>
      </c>
      <c r="I157" s="345" t="s">
        <v>635</v>
      </c>
      <c r="J157" s="345">
        <v>50</v>
      </c>
      <c r="K157" s="341"/>
    </row>
    <row r="158" s="1" customFormat="1" ht="15" customHeight="1">
      <c r="B158" s="318"/>
      <c r="C158" s="345" t="s">
        <v>658</v>
      </c>
      <c r="D158" s="293"/>
      <c r="E158" s="293"/>
      <c r="F158" s="346" t="s">
        <v>639</v>
      </c>
      <c r="G158" s="293"/>
      <c r="H158" s="345" t="s">
        <v>673</v>
      </c>
      <c r="I158" s="345" t="s">
        <v>635</v>
      </c>
      <c r="J158" s="345">
        <v>50</v>
      </c>
      <c r="K158" s="341"/>
    </row>
    <row r="159" s="1" customFormat="1" ht="15" customHeight="1">
      <c r="B159" s="318"/>
      <c r="C159" s="345" t="s">
        <v>92</v>
      </c>
      <c r="D159" s="293"/>
      <c r="E159" s="293"/>
      <c r="F159" s="346" t="s">
        <v>633</v>
      </c>
      <c r="G159" s="293"/>
      <c r="H159" s="345" t="s">
        <v>695</v>
      </c>
      <c r="I159" s="345" t="s">
        <v>635</v>
      </c>
      <c r="J159" s="345" t="s">
        <v>696</v>
      </c>
      <c r="K159" s="341"/>
    </row>
    <row r="160" s="1" customFormat="1" ht="15" customHeight="1">
      <c r="B160" s="318"/>
      <c r="C160" s="345" t="s">
        <v>697</v>
      </c>
      <c r="D160" s="293"/>
      <c r="E160" s="293"/>
      <c r="F160" s="346" t="s">
        <v>633</v>
      </c>
      <c r="G160" s="293"/>
      <c r="H160" s="345" t="s">
        <v>698</v>
      </c>
      <c r="I160" s="345" t="s">
        <v>668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699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627</v>
      </c>
      <c r="D166" s="308"/>
      <c r="E166" s="308"/>
      <c r="F166" s="308" t="s">
        <v>628</v>
      </c>
      <c r="G166" s="350"/>
      <c r="H166" s="351" t="s">
        <v>53</v>
      </c>
      <c r="I166" s="351" t="s">
        <v>56</v>
      </c>
      <c r="J166" s="308" t="s">
        <v>629</v>
      </c>
      <c r="K166" s="285"/>
    </row>
    <row r="167" s="1" customFormat="1" ht="17.25" customHeight="1">
      <c r="B167" s="286"/>
      <c r="C167" s="310" t="s">
        <v>630</v>
      </c>
      <c r="D167" s="310"/>
      <c r="E167" s="310"/>
      <c r="F167" s="311" t="s">
        <v>631</v>
      </c>
      <c r="G167" s="352"/>
      <c r="H167" s="353"/>
      <c r="I167" s="353"/>
      <c r="J167" s="310" t="s">
        <v>632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636</v>
      </c>
      <c r="D169" s="293"/>
      <c r="E169" s="293"/>
      <c r="F169" s="316" t="s">
        <v>633</v>
      </c>
      <c r="G169" s="293"/>
      <c r="H169" s="293" t="s">
        <v>673</v>
      </c>
      <c r="I169" s="293" t="s">
        <v>635</v>
      </c>
      <c r="J169" s="293">
        <v>120</v>
      </c>
      <c r="K169" s="341"/>
    </row>
    <row r="170" s="1" customFormat="1" ht="15" customHeight="1">
      <c r="B170" s="318"/>
      <c r="C170" s="293" t="s">
        <v>682</v>
      </c>
      <c r="D170" s="293"/>
      <c r="E170" s="293"/>
      <c r="F170" s="316" t="s">
        <v>633</v>
      </c>
      <c r="G170" s="293"/>
      <c r="H170" s="293" t="s">
        <v>683</v>
      </c>
      <c r="I170" s="293" t="s">
        <v>635</v>
      </c>
      <c r="J170" s="293" t="s">
        <v>684</v>
      </c>
      <c r="K170" s="341"/>
    </row>
    <row r="171" s="1" customFormat="1" ht="15" customHeight="1">
      <c r="B171" s="318"/>
      <c r="C171" s="293" t="s">
        <v>581</v>
      </c>
      <c r="D171" s="293"/>
      <c r="E171" s="293"/>
      <c r="F171" s="316" t="s">
        <v>633</v>
      </c>
      <c r="G171" s="293"/>
      <c r="H171" s="293" t="s">
        <v>700</v>
      </c>
      <c r="I171" s="293" t="s">
        <v>635</v>
      </c>
      <c r="J171" s="293" t="s">
        <v>684</v>
      </c>
      <c r="K171" s="341"/>
    </row>
    <row r="172" s="1" customFormat="1" ht="15" customHeight="1">
      <c r="B172" s="318"/>
      <c r="C172" s="293" t="s">
        <v>638</v>
      </c>
      <c r="D172" s="293"/>
      <c r="E172" s="293"/>
      <c r="F172" s="316" t="s">
        <v>639</v>
      </c>
      <c r="G172" s="293"/>
      <c r="H172" s="293" t="s">
        <v>700</v>
      </c>
      <c r="I172" s="293" t="s">
        <v>635</v>
      </c>
      <c r="J172" s="293">
        <v>50</v>
      </c>
      <c r="K172" s="341"/>
    </row>
    <row r="173" s="1" customFormat="1" ht="15" customHeight="1">
      <c r="B173" s="318"/>
      <c r="C173" s="293" t="s">
        <v>641</v>
      </c>
      <c r="D173" s="293"/>
      <c r="E173" s="293"/>
      <c r="F173" s="316" t="s">
        <v>633</v>
      </c>
      <c r="G173" s="293"/>
      <c r="H173" s="293" t="s">
        <v>700</v>
      </c>
      <c r="I173" s="293" t="s">
        <v>643</v>
      </c>
      <c r="J173" s="293"/>
      <c r="K173" s="341"/>
    </row>
    <row r="174" s="1" customFormat="1" ht="15" customHeight="1">
      <c r="B174" s="318"/>
      <c r="C174" s="293" t="s">
        <v>652</v>
      </c>
      <c r="D174" s="293"/>
      <c r="E174" s="293"/>
      <c r="F174" s="316" t="s">
        <v>639</v>
      </c>
      <c r="G174" s="293"/>
      <c r="H174" s="293" t="s">
        <v>700</v>
      </c>
      <c r="I174" s="293" t="s">
        <v>635</v>
      </c>
      <c r="J174" s="293">
        <v>50</v>
      </c>
      <c r="K174" s="341"/>
    </row>
    <row r="175" s="1" customFormat="1" ht="15" customHeight="1">
      <c r="B175" s="318"/>
      <c r="C175" s="293" t="s">
        <v>660</v>
      </c>
      <c r="D175" s="293"/>
      <c r="E175" s="293"/>
      <c r="F175" s="316" t="s">
        <v>639</v>
      </c>
      <c r="G175" s="293"/>
      <c r="H175" s="293" t="s">
        <v>700</v>
      </c>
      <c r="I175" s="293" t="s">
        <v>635</v>
      </c>
      <c r="J175" s="293">
        <v>50</v>
      </c>
      <c r="K175" s="341"/>
    </row>
    <row r="176" s="1" customFormat="1" ht="15" customHeight="1">
      <c r="B176" s="318"/>
      <c r="C176" s="293" t="s">
        <v>658</v>
      </c>
      <c r="D176" s="293"/>
      <c r="E176" s="293"/>
      <c r="F176" s="316" t="s">
        <v>639</v>
      </c>
      <c r="G176" s="293"/>
      <c r="H176" s="293" t="s">
        <v>700</v>
      </c>
      <c r="I176" s="293" t="s">
        <v>635</v>
      </c>
      <c r="J176" s="293">
        <v>50</v>
      </c>
      <c r="K176" s="341"/>
    </row>
    <row r="177" s="1" customFormat="1" ht="15" customHeight="1">
      <c r="B177" s="318"/>
      <c r="C177" s="293" t="s">
        <v>115</v>
      </c>
      <c r="D177" s="293"/>
      <c r="E177" s="293"/>
      <c r="F177" s="316" t="s">
        <v>633</v>
      </c>
      <c r="G177" s="293"/>
      <c r="H177" s="293" t="s">
        <v>701</v>
      </c>
      <c r="I177" s="293" t="s">
        <v>702</v>
      </c>
      <c r="J177" s="293"/>
      <c r="K177" s="341"/>
    </row>
    <row r="178" s="1" customFormat="1" ht="15" customHeight="1">
      <c r="B178" s="318"/>
      <c r="C178" s="293" t="s">
        <v>56</v>
      </c>
      <c r="D178" s="293"/>
      <c r="E178" s="293"/>
      <c r="F178" s="316" t="s">
        <v>633</v>
      </c>
      <c r="G178" s="293"/>
      <c r="H178" s="293" t="s">
        <v>703</v>
      </c>
      <c r="I178" s="293" t="s">
        <v>704</v>
      </c>
      <c r="J178" s="293">
        <v>1</v>
      </c>
      <c r="K178" s="341"/>
    </row>
    <row r="179" s="1" customFormat="1" ht="15" customHeight="1">
      <c r="B179" s="318"/>
      <c r="C179" s="293" t="s">
        <v>52</v>
      </c>
      <c r="D179" s="293"/>
      <c r="E179" s="293"/>
      <c r="F179" s="316" t="s">
        <v>633</v>
      </c>
      <c r="G179" s="293"/>
      <c r="H179" s="293" t="s">
        <v>705</v>
      </c>
      <c r="I179" s="293" t="s">
        <v>635</v>
      </c>
      <c r="J179" s="293">
        <v>20</v>
      </c>
      <c r="K179" s="341"/>
    </row>
    <row r="180" s="1" customFormat="1" ht="15" customHeight="1">
      <c r="B180" s="318"/>
      <c r="C180" s="293" t="s">
        <v>53</v>
      </c>
      <c r="D180" s="293"/>
      <c r="E180" s="293"/>
      <c r="F180" s="316" t="s">
        <v>633</v>
      </c>
      <c r="G180" s="293"/>
      <c r="H180" s="293" t="s">
        <v>706</v>
      </c>
      <c r="I180" s="293" t="s">
        <v>635</v>
      </c>
      <c r="J180" s="293">
        <v>255</v>
      </c>
      <c r="K180" s="341"/>
    </row>
    <row r="181" s="1" customFormat="1" ht="15" customHeight="1">
      <c r="B181" s="318"/>
      <c r="C181" s="293" t="s">
        <v>116</v>
      </c>
      <c r="D181" s="293"/>
      <c r="E181" s="293"/>
      <c r="F181" s="316" t="s">
        <v>633</v>
      </c>
      <c r="G181" s="293"/>
      <c r="H181" s="293" t="s">
        <v>597</v>
      </c>
      <c r="I181" s="293" t="s">
        <v>635</v>
      </c>
      <c r="J181" s="293">
        <v>10</v>
      </c>
      <c r="K181" s="341"/>
    </row>
    <row r="182" s="1" customFormat="1" ht="15" customHeight="1">
      <c r="B182" s="318"/>
      <c r="C182" s="293" t="s">
        <v>117</v>
      </c>
      <c r="D182" s="293"/>
      <c r="E182" s="293"/>
      <c r="F182" s="316" t="s">
        <v>633</v>
      </c>
      <c r="G182" s="293"/>
      <c r="H182" s="293" t="s">
        <v>707</v>
      </c>
      <c r="I182" s="293" t="s">
        <v>668</v>
      </c>
      <c r="J182" s="293"/>
      <c r="K182" s="341"/>
    </row>
    <row r="183" s="1" customFormat="1" ht="15" customHeight="1">
      <c r="B183" s="318"/>
      <c r="C183" s="293" t="s">
        <v>708</v>
      </c>
      <c r="D183" s="293"/>
      <c r="E183" s="293"/>
      <c r="F183" s="316" t="s">
        <v>633</v>
      </c>
      <c r="G183" s="293"/>
      <c r="H183" s="293" t="s">
        <v>709</v>
      </c>
      <c r="I183" s="293" t="s">
        <v>668</v>
      </c>
      <c r="J183" s="293"/>
      <c r="K183" s="341"/>
    </row>
    <row r="184" s="1" customFormat="1" ht="15" customHeight="1">
      <c r="B184" s="318"/>
      <c r="C184" s="293" t="s">
        <v>697</v>
      </c>
      <c r="D184" s="293"/>
      <c r="E184" s="293"/>
      <c r="F184" s="316" t="s">
        <v>633</v>
      </c>
      <c r="G184" s="293"/>
      <c r="H184" s="293" t="s">
        <v>710</v>
      </c>
      <c r="I184" s="293" t="s">
        <v>668</v>
      </c>
      <c r="J184" s="293"/>
      <c r="K184" s="341"/>
    </row>
    <row r="185" s="1" customFormat="1" ht="15" customHeight="1">
      <c r="B185" s="318"/>
      <c r="C185" s="293" t="s">
        <v>119</v>
      </c>
      <c r="D185" s="293"/>
      <c r="E185" s="293"/>
      <c r="F185" s="316" t="s">
        <v>639</v>
      </c>
      <c r="G185" s="293"/>
      <c r="H185" s="293" t="s">
        <v>711</v>
      </c>
      <c r="I185" s="293" t="s">
        <v>635</v>
      </c>
      <c r="J185" s="293">
        <v>50</v>
      </c>
      <c r="K185" s="341"/>
    </row>
    <row r="186" s="1" customFormat="1" ht="15" customHeight="1">
      <c r="B186" s="318"/>
      <c r="C186" s="293" t="s">
        <v>712</v>
      </c>
      <c r="D186" s="293"/>
      <c r="E186" s="293"/>
      <c r="F186" s="316" t="s">
        <v>639</v>
      </c>
      <c r="G186" s="293"/>
      <c r="H186" s="293" t="s">
        <v>713</v>
      </c>
      <c r="I186" s="293" t="s">
        <v>714</v>
      </c>
      <c r="J186" s="293"/>
      <c r="K186" s="341"/>
    </row>
    <row r="187" s="1" customFormat="1" ht="15" customHeight="1">
      <c r="B187" s="318"/>
      <c r="C187" s="293" t="s">
        <v>715</v>
      </c>
      <c r="D187" s="293"/>
      <c r="E187" s="293"/>
      <c r="F187" s="316" t="s">
        <v>639</v>
      </c>
      <c r="G187" s="293"/>
      <c r="H187" s="293" t="s">
        <v>716</v>
      </c>
      <c r="I187" s="293" t="s">
        <v>714</v>
      </c>
      <c r="J187" s="293"/>
      <c r="K187" s="341"/>
    </row>
    <row r="188" s="1" customFormat="1" ht="15" customHeight="1">
      <c r="B188" s="318"/>
      <c r="C188" s="293" t="s">
        <v>717</v>
      </c>
      <c r="D188" s="293"/>
      <c r="E188" s="293"/>
      <c r="F188" s="316" t="s">
        <v>639</v>
      </c>
      <c r="G188" s="293"/>
      <c r="H188" s="293" t="s">
        <v>718</v>
      </c>
      <c r="I188" s="293" t="s">
        <v>714</v>
      </c>
      <c r="J188" s="293"/>
      <c r="K188" s="341"/>
    </row>
    <row r="189" s="1" customFormat="1" ht="15" customHeight="1">
      <c r="B189" s="318"/>
      <c r="C189" s="354" t="s">
        <v>719</v>
      </c>
      <c r="D189" s="293"/>
      <c r="E189" s="293"/>
      <c r="F189" s="316" t="s">
        <v>639</v>
      </c>
      <c r="G189" s="293"/>
      <c r="H189" s="293" t="s">
        <v>720</v>
      </c>
      <c r="I189" s="293" t="s">
        <v>721</v>
      </c>
      <c r="J189" s="355" t="s">
        <v>722</v>
      </c>
      <c r="K189" s="341"/>
    </row>
    <row r="190" s="17" customFormat="1" ht="15" customHeight="1">
      <c r="B190" s="356"/>
      <c r="C190" s="357" t="s">
        <v>723</v>
      </c>
      <c r="D190" s="358"/>
      <c r="E190" s="358"/>
      <c r="F190" s="359" t="s">
        <v>639</v>
      </c>
      <c r="G190" s="358"/>
      <c r="H190" s="358" t="s">
        <v>724</v>
      </c>
      <c r="I190" s="358" t="s">
        <v>721</v>
      </c>
      <c r="J190" s="360" t="s">
        <v>722</v>
      </c>
      <c r="K190" s="361"/>
    </row>
    <row r="191" s="1" customFormat="1" ht="15" customHeight="1">
      <c r="B191" s="318"/>
      <c r="C191" s="354" t="s">
        <v>41</v>
      </c>
      <c r="D191" s="293"/>
      <c r="E191" s="293"/>
      <c r="F191" s="316" t="s">
        <v>633</v>
      </c>
      <c r="G191" s="293"/>
      <c r="H191" s="290" t="s">
        <v>725</v>
      </c>
      <c r="I191" s="293" t="s">
        <v>726</v>
      </c>
      <c r="J191" s="293"/>
      <c r="K191" s="341"/>
    </row>
    <row r="192" s="1" customFormat="1" ht="15" customHeight="1">
      <c r="B192" s="318"/>
      <c r="C192" s="354" t="s">
        <v>727</v>
      </c>
      <c r="D192" s="293"/>
      <c r="E192" s="293"/>
      <c r="F192" s="316" t="s">
        <v>633</v>
      </c>
      <c r="G192" s="293"/>
      <c r="H192" s="293" t="s">
        <v>728</v>
      </c>
      <c r="I192" s="293" t="s">
        <v>668</v>
      </c>
      <c r="J192" s="293"/>
      <c r="K192" s="341"/>
    </row>
    <row r="193" s="1" customFormat="1" ht="15" customHeight="1">
      <c r="B193" s="318"/>
      <c r="C193" s="354" t="s">
        <v>729</v>
      </c>
      <c r="D193" s="293"/>
      <c r="E193" s="293"/>
      <c r="F193" s="316" t="s">
        <v>633</v>
      </c>
      <c r="G193" s="293"/>
      <c r="H193" s="293" t="s">
        <v>730</v>
      </c>
      <c r="I193" s="293" t="s">
        <v>668</v>
      </c>
      <c r="J193" s="293"/>
      <c r="K193" s="341"/>
    </row>
    <row r="194" s="1" customFormat="1" ht="15" customHeight="1">
      <c r="B194" s="318"/>
      <c r="C194" s="354" t="s">
        <v>731</v>
      </c>
      <c r="D194" s="293"/>
      <c r="E194" s="293"/>
      <c r="F194" s="316" t="s">
        <v>639</v>
      </c>
      <c r="G194" s="293"/>
      <c r="H194" s="293" t="s">
        <v>732</v>
      </c>
      <c r="I194" s="293" t="s">
        <v>668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733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734</v>
      </c>
      <c r="D201" s="363"/>
      <c r="E201" s="363"/>
      <c r="F201" s="363" t="s">
        <v>735</v>
      </c>
      <c r="G201" s="364"/>
      <c r="H201" s="363" t="s">
        <v>736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726</v>
      </c>
      <c r="D203" s="293"/>
      <c r="E203" s="293"/>
      <c r="F203" s="316" t="s">
        <v>42</v>
      </c>
      <c r="G203" s="293"/>
      <c r="H203" s="293" t="s">
        <v>737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43</v>
      </c>
      <c r="G204" s="293"/>
      <c r="H204" s="293" t="s">
        <v>738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46</v>
      </c>
      <c r="G205" s="293"/>
      <c r="H205" s="293" t="s">
        <v>739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44</v>
      </c>
      <c r="G206" s="293"/>
      <c r="H206" s="293" t="s">
        <v>740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45</v>
      </c>
      <c r="G207" s="293"/>
      <c r="H207" s="293" t="s">
        <v>741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680</v>
      </c>
      <c r="D209" s="293"/>
      <c r="E209" s="293"/>
      <c r="F209" s="316" t="s">
        <v>78</v>
      </c>
      <c r="G209" s="293"/>
      <c r="H209" s="293" t="s">
        <v>742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577</v>
      </c>
      <c r="G210" s="293"/>
      <c r="H210" s="293" t="s">
        <v>578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575</v>
      </c>
      <c r="G211" s="293"/>
      <c r="H211" s="293" t="s">
        <v>743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579</v>
      </c>
      <c r="G212" s="354"/>
      <c r="H212" s="345" t="s">
        <v>86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515</v>
      </c>
      <c r="G213" s="354"/>
      <c r="H213" s="345" t="s">
        <v>516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704</v>
      </c>
      <c r="D215" s="293"/>
      <c r="E215" s="293"/>
      <c r="F215" s="316">
        <v>1</v>
      </c>
      <c r="G215" s="354"/>
      <c r="H215" s="345" t="s">
        <v>744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745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746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747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</dc:creator>
  <cp:lastModifiedBy>PC</cp:lastModifiedBy>
  <dcterms:created xsi:type="dcterms:W3CDTF">2025-08-26T08:11:20Z</dcterms:created>
  <dcterms:modified xsi:type="dcterms:W3CDTF">2025-08-26T08:11:22Z</dcterms:modified>
</cp:coreProperties>
</file>