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anv\Documents\Pracovní\Objekty_ZZS\ÚO Karviná\VS Havířov\PD\PD_Návrh opravy_sprch\Rozpočet\"/>
    </mc:Choice>
  </mc:AlternateContent>
  <bookViews>
    <workbookView xWindow="0" yWindow="0" windowWidth="21690" windowHeight="1203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Rekapitulace!$G$24</definedName>
    <definedName name="Dodavka0">Položky!#REF!</definedName>
    <definedName name="HSV">Rekapitulace!$E$24</definedName>
    <definedName name="HSV0">Položky!#REF!</definedName>
    <definedName name="HZS">Rekapitulace!$I$24</definedName>
    <definedName name="HZS0">Položky!#REF!</definedName>
    <definedName name="JKSO">'Krycí list'!$F$4</definedName>
    <definedName name="MJ">'Krycí list'!$G$4</definedName>
    <definedName name="Mont">Rekapitulace!$H$24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Položky!$A$1:$G$128</definedName>
    <definedName name="_xlnm.Print_Area" localSheetId="1">Rekapitulace!$A$1:$I$30</definedName>
    <definedName name="PocetMJ">'Krycí list'!$G$7</definedName>
    <definedName name="Poznamka">'Krycí list'!$B$37</definedName>
    <definedName name="Projektant">'Krycí list'!$C$7</definedName>
    <definedName name="PSV">Rekapitulace!$F$24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Rekapitulace!$H$30</definedName>
    <definedName name="VRNKc">Rekapitulace!$E$29</definedName>
    <definedName name="VRNnazev">Rekapitulace!$A$29</definedName>
    <definedName name="VRNproc">Rekapitulace!$F$29</definedName>
    <definedName name="VRNzakl">Rekapitulace!$G$29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62913"/>
</workbook>
</file>

<file path=xl/calcChain.xml><?xml version="1.0" encoding="utf-8"?>
<calcChain xmlns="http://schemas.openxmlformats.org/spreadsheetml/2006/main">
  <c r="BE127" i="3" l="1"/>
  <c r="BC127" i="3"/>
  <c r="BB127" i="3"/>
  <c r="BA127" i="3"/>
  <c r="G127" i="3"/>
  <c r="BD127" i="3" s="1"/>
  <c r="BE126" i="3"/>
  <c r="BD126" i="3"/>
  <c r="BB126" i="3"/>
  <c r="BA126" i="3"/>
  <c r="G126" i="3"/>
  <c r="BC126" i="3" s="1"/>
  <c r="BE125" i="3"/>
  <c r="BC125" i="3"/>
  <c r="BB125" i="3"/>
  <c r="BA125" i="3"/>
  <c r="G125" i="3"/>
  <c r="BD125" i="3" s="1"/>
  <c r="BE124" i="3"/>
  <c r="BC124" i="3"/>
  <c r="BB124" i="3"/>
  <c r="BA124" i="3"/>
  <c r="G124" i="3"/>
  <c r="B23" i="2"/>
  <c r="A23" i="2"/>
  <c r="C128" i="3"/>
  <c r="BE121" i="3"/>
  <c r="BC121" i="3"/>
  <c r="BB121" i="3"/>
  <c r="BA121" i="3"/>
  <c r="G121" i="3"/>
  <c r="BD121" i="3" s="1"/>
  <c r="BE120" i="3"/>
  <c r="BC120" i="3"/>
  <c r="BB120" i="3"/>
  <c r="BA120" i="3"/>
  <c r="BA122" i="3" s="1"/>
  <c r="E22" i="2" s="1"/>
  <c r="G120" i="3"/>
  <c r="BD120" i="3" s="1"/>
  <c r="BE119" i="3"/>
  <c r="BC119" i="3"/>
  <c r="BB119" i="3"/>
  <c r="BA119" i="3"/>
  <c r="G119" i="3"/>
  <c r="B22" i="2"/>
  <c r="A22" i="2"/>
  <c r="C122" i="3"/>
  <c r="BE116" i="3"/>
  <c r="BD116" i="3"/>
  <c r="BC116" i="3"/>
  <c r="BA116" i="3"/>
  <c r="G116" i="3"/>
  <c r="BB116" i="3" s="1"/>
  <c r="BE115" i="3"/>
  <c r="BD115" i="3"/>
  <c r="BC115" i="3"/>
  <c r="BC117" i="3" s="1"/>
  <c r="G21" i="2" s="1"/>
  <c r="BA115" i="3"/>
  <c r="G115" i="3"/>
  <c r="B21" i="2"/>
  <c r="A21" i="2"/>
  <c r="BA117" i="3"/>
  <c r="E21" i="2" s="1"/>
  <c r="C117" i="3"/>
  <c r="BE112" i="3"/>
  <c r="BD112" i="3"/>
  <c r="BC112" i="3"/>
  <c r="BA112" i="3"/>
  <c r="G112" i="3"/>
  <c r="BB112" i="3" s="1"/>
  <c r="BE111" i="3"/>
  <c r="BD111" i="3"/>
  <c r="BC111" i="3"/>
  <c r="BA111" i="3"/>
  <c r="G111" i="3"/>
  <c r="BB111" i="3" s="1"/>
  <c r="BE110" i="3"/>
  <c r="BD110" i="3"/>
  <c r="BC110" i="3"/>
  <c r="BA110" i="3"/>
  <c r="G110" i="3"/>
  <c r="BB110" i="3" s="1"/>
  <c r="BE107" i="3"/>
  <c r="BD107" i="3"/>
  <c r="BC107" i="3"/>
  <c r="BA107" i="3"/>
  <c r="G107" i="3"/>
  <c r="BB107" i="3" s="1"/>
  <c r="BE104" i="3"/>
  <c r="BD104" i="3"/>
  <c r="BC104" i="3"/>
  <c r="BA104" i="3"/>
  <c r="G104" i="3"/>
  <c r="B20" i="2"/>
  <c r="A20" i="2"/>
  <c r="C113" i="3"/>
  <c r="BE100" i="3"/>
  <c r="BD100" i="3"/>
  <c r="BC100" i="3"/>
  <c r="BA100" i="3"/>
  <c r="G100" i="3"/>
  <c r="BB100" i="3" s="1"/>
  <c r="BE99" i="3"/>
  <c r="BD99" i="3"/>
  <c r="BC99" i="3"/>
  <c r="BA99" i="3"/>
  <c r="G99" i="3"/>
  <c r="BB99" i="3" s="1"/>
  <c r="BE98" i="3"/>
  <c r="BD98" i="3"/>
  <c r="BC98" i="3"/>
  <c r="BA98" i="3"/>
  <c r="G98" i="3"/>
  <c r="B19" i="2"/>
  <c r="A19" i="2"/>
  <c r="C102" i="3"/>
  <c r="BE95" i="3"/>
  <c r="BD95" i="3"/>
  <c r="BC95" i="3"/>
  <c r="BA95" i="3"/>
  <c r="G95" i="3"/>
  <c r="BB95" i="3" s="1"/>
  <c r="BE94" i="3"/>
  <c r="BD94" i="3"/>
  <c r="BC94" i="3"/>
  <c r="BA94" i="3"/>
  <c r="G94" i="3"/>
  <c r="BB94" i="3" s="1"/>
  <c r="BE93" i="3"/>
  <c r="BD93" i="3"/>
  <c r="BC93" i="3"/>
  <c r="BA93" i="3"/>
  <c r="G93" i="3"/>
  <c r="BB93" i="3" s="1"/>
  <c r="BE92" i="3"/>
  <c r="BD92" i="3"/>
  <c r="BC92" i="3"/>
  <c r="BA92" i="3"/>
  <c r="G92" i="3"/>
  <c r="BB92" i="3" s="1"/>
  <c r="BE91" i="3"/>
  <c r="BD91" i="3"/>
  <c r="BC91" i="3"/>
  <c r="BA91" i="3"/>
  <c r="G91" i="3"/>
  <c r="BB91" i="3" s="1"/>
  <c r="BE90" i="3"/>
  <c r="BD90" i="3"/>
  <c r="BC90" i="3"/>
  <c r="BA90" i="3"/>
  <c r="G90" i="3"/>
  <c r="BB90" i="3" s="1"/>
  <c r="BE89" i="3"/>
  <c r="BD89" i="3"/>
  <c r="BC89" i="3"/>
  <c r="BA89" i="3"/>
  <c r="G89" i="3"/>
  <c r="BB89" i="3" s="1"/>
  <c r="BE88" i="3"/>
  <c r="BD88" i="3"/>
  <c r="BC88" i="3"/>
  <c r="BA88" i="3"/>
  <c r="G88" i="3"/>
  <c r="BB88" i="3" s="1"/>
  <c r="BE87" i="3"/>
  <c r="BD87" i="3"/>
  <c r="BC87" i="3"/>
  <c r="BA87" i="3"/>
  <c r="G87" i="3"/>
  <c r="BB87" i="3" s="1"/>
  <c r="BE86" i="3"/>
  <c r="BD86" i="3"/>
  <c r="BC86" i="3"/>
  <c r="BA86" i="3"/>
  <c r="G86" i="3"/>
  <c r="BB86" i="3" s="1"/>
  <c r="BE85" i="3"/>
  <c r="BD85" i="3"/>
  <c r="BC85" i="3"/>
  <c r="BA85" i="3"/>
  <c r="G85" i="3"/>
  <c r="BB85" i="3" s="1"/>
  <c r="BE84" i="3"/>
  <c r="BD84" i="3"/>
  <c r="BC84" i="3"/>
  <c r="BA84" i="3"/>
  <c r="G84" i="3"/>
  <c r="BB84" i="3" s="1"/>
  <c r="B18" i="2"/>
  <c r="A18" i="2"/>
  <c r="C96" i="3"/>
  <c r="BE81" i="3"/>
  <c r="BE82" i="3" s="1"/>
  <c r="I17" i="2" s="1"/>
  <c r="BD81" i="3"/>
  <c r="BD82" i="3" s="1"/>
  <c r="H17" i="2" s="1"/>
  <c r="BC81" i="3"/>
  <c r="BC82" i="3" s="1"/>
  <c r="G17" i="2" s="1"/>
  <c r="BA81" i="3"/>
  <c r="BA82" i="3" s="1"/>
  <c r="E17" i="2" s="1"/>
  <c r="G81" i="3"/>
  <c r="G82" i="3" s="1"/>
  <c r="B17" i="2"/>
  <c r="A17" i="2"/>
  <c r="C82" i="3"/>
  <c r="BE78" i="3"/>
  <c r="BD78" i="3"/>
  <c r="BC78" i="3"/>
  <c r="BA78" i="3"/>
  <c r="G78" i="3"/>
  <c r="BB78" i="3" s="1"/>
  <c r="BE77" i="3"/>
  <c r="BD77" i="3"/>
  <c r="BC77" i="3"/>
  <c r="BA77" i="3"/>
  <c r="G77" i="3"/>
  <c r="BB77" i="3" s="1"/>
  <c r="BE76" i="3"/>
  <c r="BD76" i="3"/>
  <c r="BC76" i="3"/>
  <c r="BA76" i="3"/>
  <c r="G76" i="3"/>
  <c r="BB76" i="3" s="1"/>
  <c r="BE75" i="3"/>
  <c r="BD75" i="3"/>
  <c r="BC75" i="3"/>
  <c r="BA75" i="3"/>
  <c r="G75" i="3"/>
  <c r="BB75" i="3" s="1"/>
  <c r="BE74" i="3"/>
  <c r="BD74" i="3"/>
  <c r="BC74" i="3"/>
  <c r="BA74" i="3"/>
  <c r="G74" i="3"/>
  <c r="BB74" i="3" s="1"/>
  <c r="BE73" i="3"/>
  <c r="BD73" i="3"/>
  <c r="BC73" i="3"/>
  <c r="BA73" i="3"/>
  <c r="G73" i="3"/>
  <c r="BB73" i="3" s="1"/>
  <c r="BE72" i="3"/>
  <c r="BD72" i="3"/>
  <c r="BC72" i="3"/>
  <c r="BA72" i="3"/>
  <c r="G72" i="3"/>
  <c r="BB72" i="3" s="1"/>
  <c r="BE71" i="3"/>
  <c r="BD71" i="3"/>
  <c r="BC71" i="3"/>
  <c r="BA71" i="3"/>
  <c r="G71" i="3"/>
  <c r="BB71" i="3" s="1"/>
  <c r="BE70" i="3"/>
  <c r="BD70" i="3"/>
  <c r="BC70" i="3"/>
  <c r="BA70" i="3"/>
  <c r="G70" i="3"/>
  <c r="BB70" i="3" s="1"/>
  <c r="BE69" i="3"/>
  <c r="BD69" i="3"/>
  <c r="BC69" i="3"/>
  <c r="BA69" i="3"/>
  <c r="G69" i="3"/>
  <c r="BB69" i="3" s="1"/>
  <c r="BE68" i="3"/>
  <c r="BD68" i="3"/>
  <c r="BC68" i="3"/>
  <c r="BA68" i="3"/>
  <c r="G68" i="3"/>
  <c r="BB68" i="3" s="1"/>
  <c r="BE67" i="3"/>
  <c r="BD67" i="3"/>
  <c r="BC67" i="3"/>
  <c r="BA67" i="3"/>
  <c r="G67" i="3"/>
  <c r="BB67" i="3" s="1"/>
  <c r="BE66" i="3"/>
  <c r="BD66" i="3"/>
  <c r="BC66" i="3"/>
  <c r="BB66" i="3"/>
  <c r="BA66" i="3"/>
  <c r="G66" i="3"/>
  <c r="BE65" i="3"/>
  <c r="BD65" i="3"/>
  <c r="BC65" i="3"/>
  <c r="BA65" i="3"/>
  <c r="G65" i="3"/>
  <c r="BB65" i="3" s="1"/>
  <c r="BE64" i="3"/>
  <c r="BD64" i="3"/>
  <c r="BC64" i="3"/>
  <c r="BA64" i="3"/>
  <c r="G64" i="3"/>
  <c r="BB64" i="3" s="1"/>
  <c r="BE63" i="3"/>
  <c r="BD63" i="3"/>
  <c r="BC63" i="3"/>
  <c r="BA63" i="3"/>
  <c r="G63" i="3"/>
  <c r="BB63" i="3" s="1"/>
  <c r="BE62" i="3"/>
  <c r="BD62" i="3"/>
  <c r="BC62" i="3"/>
  <c r="BA62" i="3"/>
  <c r="G62" i="3"/>
  <c r="BB62" i="3" s="1"/>
  <c r="BE61" i="3"/>
  <c r="BD61" i="3"/>
  <c r="BC61" i="3"/>
  <c r="BA61" i="3"/>
  <c r="G61" i="3"/>
  <c r="BB61" i="3" s="1"/>
  <c r="BE60" i="3"/>
  <c r="BD60" i="3"/>
  <c r="BC60" i="3"/>
  <c r="BA60" i="3"/>
  <c r="G60" i="3"/>
  <c r="BB60" i="3" s="1"/>
  <c r="BE59" i="3"/>
  <c r="BD59" i="3"/>
  <c r="BC59" i="3"/>
  <c r="BA59" i="3"/>
  <c r="G59" i="3"/>
  <c r="BB59" i="3" s="1"/>
  <c r="BE58" i="3"/>
  <c r="BD58" i="3"/>
  <c r="BC58" i="3"/>
  <c r="BA58" i="3"/>
  <c r="G58" i="3"/>
  <c r="BB58" i="3" s="1"/>
  <c r="BE57" i="3"/>
  <c r="BD57" i="3"/>
  <c r="BC57" i="3"/>
  <c r="BA57" i="3"/>
  <c r="G57" i="3"/>
  <c r="BB57" i="3" s="1"/>
  <c r="BE56" i="3"/>
  <c r="BD56" i="3"/>
  <c r="BC56" i="3"/>
  <c r="BA56" i="3"/>
  <c r="G56" i="3"/>
  <c r="BB56" i="3" s="1"/>
  <c r="BE55" i="3"/>
  <c r="BD55" i="3"/>
  <c r="BC55" i="3"/>
  <c r="BA55" i="3"/>
  <c r="G55" i="3"/>
  <c r="B16" i="2"/>
  <c r="A16" i="2"/>
  <c r="C79" i="3"/>
  <c r="BE52" i="3"/>
  <c r="BD52" i="3"/>
  <c r="BC52" i="3"/>
  <c r="BA52" i="3"/>
  <c r="G52" i="3"/>
  <c r="BB52" i="3" s="1"/>
  <c r="BE51" i="3"/>
  <c r="BD51" i="3"/>
  <c r="BC51" i="3"/>
  <c r="BC53" i="3" s="1"/>
  <c r="G15" i="2" s="1"/>
  <c r="BA51" i="3"/>
  <c r="G51" i="3"/>
  <c r="BB51" i="3" s="1"/>
  <c r="BE50" i="3"/>
  <c r="BD50" i="3"/>
  <c r="BC50" i="3"/>
  <c r="BA50" i="3"/>
  <c r="G50" i="3"/>
  <c r="B15" i="2"/>
  <c r="A15" i="2"/>
  <c r="C53" i="3"/>
  <c r="BE47" i="3"/>
  <c r="BD47" i="3"/>
  <c r="BC47" i="3"/>
  <c r="BA47" i="3"/>
  <c r="G47" i="3"/>
  <c r="BB47" i="3" s="1"/>
  <c r="BE46" i="3"/>
  <c r="BE48" i="3" s="1"/>
  <c r="I14" i="2" s="1"/>
  <c r="BD46" i="3"/>
  <c r="BC46" i="3"/>
  <c r="BA46" i="3"/>
  <c r="G46" i="3"/>
  <c r="BB46" i="3" s="1"/>
  <c r="BE45" i="3"/>
  <c r="BD45" i="3"/>
  <c r="BC45" i="3"/>
  <c r="BA45" i="3"/>
  <c r="G45" i="3"/>
  <c r="BB45" i="3" s="1"/>
  <c r="B14" i="2"/>
  <c r="A14" i="2"/>
  <c r="C48" i="3"/>
  <c r="BE42" i="3"/>
  <c r="BD42" i="3"/>
  <c r="BD43" i="3" s="1"/>
  <c r="H13" i="2" s="1"/>
  <c r="BC42" i="3"/>
  <c r="BC43" i="3" s="1"/>
  <c r="G13" i="2" s="1"/>
  <c r="BB42" i="3"/>
  <c r="BB43" i="3" s="1"/>
  <c r="F13" i="2" s="1"/>
  <c r="BA42" i="3"/>
  <c r="G42" i="3"/>
  <c r="G43" i="3" s="1"/>
  <c r="B13" i="2"/>
  <c r="A13" i="2"/>
  <c r="BE43" i="3"/>
  <c r="I13" i="2" s="1"/>
  <c r="BA43" i="3"/>
  <c r="E13" i="2" s="1"/>
  <c r="C43" i="3"/>
  <c r="BE38" i="3"/>
  <c r="BE40" i="3" s="1"/>
  <c r="I12" i="2" s="1"/>
  <c r="BD38" i="3"/>
  <c r="BD40" i="3" s="1"/>
  <c r="H12" i="2" s="1"/>
  <c r="BC38" i="3"/>
  <c r="BC40" i="3" s="1"/>
  <c r="G12" i="2" s="1"/>
  <c r="BB38" i="3"/>
  <c r="BB40" i="3" s="1"/>
  <c r="F12" i="2" s="1"/>
  <c r="G38" i="3"/>
  <c r="G40" i="3" s="1"/>
  <c r="B12" i="2"/>
  <c r="A12" i="2"/>
  <c r="C40" i="3"/>
  <c r="BE35" i="3"/>
  <c r="BD35" i="3"/>
  <c r="BC35" i="3"/>
  <c r="BB35" i="3"/>
  <c r="G35" i="3"/>
  <c r="BA35" i="3" s="1"/>
  <c r="BE33" i="3"/>
  <c r="BD33" i="3"/>
  <c r="BC33" i="3"/>
  <c r="BB33" i="3"/>
  <c r="G33" i="3"/>
  <c r="BA33" i="3" s="1"/>
  <c r="BE31" i="3"/>
  <c r="BD31" i="3"/>
  <c r="BC31" i="3"/>
  <c r="BB31" i="3"/>
  <c r="G31" i="3"/>
  <c r="BA31" i="3" s="1"/>
  <c r="BE30" i="3"/>
  <c r="BD30" i="3"/>
  <c r="BC30" i="3"/>
  <c r="BB30" i="3"/>
  <c r="G30" i="3"/>
  <c r="BA30" i="3" s="1"/>
  <c r="BE29" i="3"/>
  <c r="BD29" i="3"/>
  <c r="BC29" i="3"/>
  <c r="BB29" i="3"/>
  <c r="G29" i="3"/>
  <c r="BA29" i="3" s="1"/>
  <c r="BE28" i="3"/>
  <c r="BD28" i="3"/>
  <c r="BC28" i="3"/>
  <c r="BB28" i="3"/>
  <c r="G28" i="3"/>
  <c r="BA28" i="3" s="1"/>
  <c r="B11" i="2"/>
  <c r="A11" i="2"/>
  <c r="C36" i="3"/>
  <c r="BE25" i="3"/>
  <c r="BD25" i="3"/>
  <c r="BC25" i="3"/>
  <c r="BB25" i="3"/>
  <c r="G25" i="3"/>
  <c r="BA25" i="3" s="1"/>
  <c r="BE23" i="3"/>
  <c r="BD23" i="3"/>
  <c r="BC23" i="3"/>
  <c r="BB23" i="3"/>
  <c r="G23" i="3"/>
  <c r="BA23" i="3" s="1"/>
  <c r="BE22" i="3"/>
  <c r="BD22" i="3"/>
  <c r="BC22" i="3"/>
  <c r="BB22" i="3"/>
  <c r="G22" i="3"/>
  <c r="BA22" i="3" s="1"/>
  <c r="BE21" i="3"/>
  <c r="BD21" i="3"/>
  <c r="BC21" i="3"/>
  <c r="BB21" i="3"/>
  <c r="G21" i="3"/>
  <c r="B10" i="2"/>
  <c r="A10" i="2"/>
  <c r="C26" i="3"/>
  <c r="BE18" i="3"/>
  <c r="BE19" i="3" s="1"/>
  <c r="I9" i="2" s="1"/>
  <c r="BD18" i="3"/>
  <c r="BD19" i="3" s="1"/>
  <c r="H9" i="2" s="1"/>
  <c r="BC18" i="3"/>
  <c r="BC19" i="3" s="1"/>
  <c r="G9" i="2" s="1"/>
  <c r="BB18" i="3"/>
  <c r="BB19" i="3" s="1"/>
  <c r="F9" i="2" s="1"/>
  <c r="G18" i="3"/>
  <c r="G19" i="3" s="1"/>
  <c r="B9" i="2"/>
  <c r="A9" i="2"/>
  <c r="C19" i="3"/>
  <c r="BE14" i="3"/>
  <c r="BD14" i="3"/>
  <c r="BC14" i="3"/>
  <c r="BB14" i="3"/>
  <c r="G14" i="3"/>
  <c r="BA14" i="3" s="1"/>
  <c r="BE13" i="3"/>
  <c r="BD13" i="3"/>
  <c r="BC13" i="3"/>
  <c r="BC16" i="3" s="1"/>
  <c r="G8" i="2" s="1"/>
  <c r="BB13" i="3"/>
  <c r="G13" i="3"/>
  <c r="BA13" i="3" s="1"/>
  <c r="B8" i="2"/>
  <c r="A8" i="2"/>
  <c r="C16" i="3"/>
  <c r="BE9" i="3"/>
  <c r="BD9" i="3"/>
  <c r="BC9" i="3"/>
  <c r="BB9" i="3"/>
  <c r="G9" i="3"/>
  <c r="BA9" i="3" s="1"/>
  <c r="BE8" i="3"/>
  <c r="BE11" i="3" s="1"/>
  <c r="I7" i="2" s="1"/>
  <c r="BD8" i="3"/>
  <c r="BC8" i="3"/>
  <c r="BC11" i="3" s="1"/>
  <c r="G7" i="2" s="1"/>
  <c r="BB8" i="3"/>
  <c r="G8" i="3"/>
  <c r="B7" i="2"/>
  <c r="A7" i="2"/>
  <c r="C11" i="3"/>
  <c r="C4" i="3"/>
  <c r="F3" i="3"/>
  <c r="C3" i="3"/>
  <c r="H30" i="2"/>
  <c r="G29" i="2"/>
  <c r="I29" i="2" s="1"/>
  <c r="C2" i="2"/>
  <c r="C1" i="2"/>
  <c r="F31" i="1"/>
  <c r="G22" i="1"/>
  <c r="G21" i="1" s="1"/>
  <c r="G8" i="1"/>
  <c r="BA79" i="3" l="1"/>
  <c r="E16" i="2" s="1"/>
  <c r="BC26" i="3"/>
  <c r="G10" i="2" s="1"/>
  <c r="BE26" i="3"/>
  <c r="I10" i="2" s="1"/>
  <c r="BA48" i="3"/>
  <c r="E14" i="2" s="1"/>
  <c r="BA53" i="3"/>
  <c r="E15" i="2" s="1"/>
  <c r="BA102" i="3"/>
  <c r="E19" i="2" s="1"/>
  <c r="BE113" i="3"/>
  <c r="I20" i="2" s="1"/>
  <c r="BD117" i="3"/>
  <c r="H21" i="2" s="1"/>
  <c r="BA128" i="3"/>
  <c r="E23" i="2" s="1"/>
  <c r="BE128" i="3"/>
  <c r="I23" i="2" s="1"/>
  <c r="BE96" i="3"/>
  <c r="I18" i="2" s="1"/>
  <c r="BA16" i="3"/>
  <c r="E8" i="2" s="1"/>
  <c r="BE16" i="3"/>
  <c r="I8" i="2" s="1"/>
  <c r="BE36" i="3"/>
  <c r="I11" i="2" s="1"/>
  <c r="G117" i="3"/>
  <c r="BE117" i="3"/>
  <c r="I21" i="2" s="1"/>
  <c r="BC113" i="3"/>
  <c r="G20" i="2" s="1"/>
  <c r="BC122" i="3"/>
  <c r="G22" i="2" s="1"/>
  <c r="BD11" i="3"/>
  <c r="H7" i="2" s="1"/>
  <c r="G53" i="3"/>
  <c r="BE53" i="3"/>
  <c r="I15" i="2" s="1"/>
  <c r="BA96" i="3"/>
  <c r="E18" i="2" s="1"/>
  <c r="BC96" i="3"/>
  <c r="G18" i="2" s="1"/>
  <c r="BA113" i="3"/>
  <c r="E20" i="2" s="1"/>
  <c r="BC79" i="3"/>
  <c r="G16" i="2" s="1"/>
  <c r="BE79" i="3"/>
  <c r="I16" i="2" s="1"/>
  <c r="BC102" i="3"/>
  <c r="G19" i="2" s="1"/>
  <c r="BE102" i="3"/>
  <c r="I19" i="2" s="1"/>
  <c r="I24" i="2" s="1"/>
  <c r="C20" i="1" s="1"/>
  <c r="BD16" i="3"/>
  <c r="H8" i="2" s="1"/>
  <c r="BB36" i="3"/>
  <c r="F11" i="2" s="1"/>
  <c r="BC36" i="3"/>
  <c r="G11" i="2" s="1"/>
  <c r="BC48" i="3"/>
  <c r="G14" i="2" s="1"/>
  <c r="G24" i="2" s="1"/>
  <c r="C14" i="1" s="1"/>
  <c r="BD79" i="3"/>
  <c r="H16" i="2" s="1"/>
  <c r="BD102" i="3"/>
  <c r="H19" i="2" s="1"/>
  <c r="BE122" i="3"/>
  <c r="I22" i="2" s="1"/>
  <c r="BB11" i="3"/>
  <c r="F7" i="2" s="1"/>
  <c r="BB48" i="3"/>
  <c r="F14" i="2" s="1"/>
  <c r="BD53" i="3"/>
  <c r="H15" i="2" s="1"/>
  <c r="BB122" i="3"/>
  <c r="F22" i="2" s="1"/>
  <c r="BB128" i="3"/>
  <c r="F23" i="2" s="1"/>
  <c r="BC128" i="3"/>
  <c r="G23" i="2" s="1"/>
  <c r="G11" i="3"/>
  <c r="BB16" i="3"/>
  <c r="F8" i="2" s="1"/>
  <c r="G26" i="3"/>
  <c r="BD36" i="3"/>
  <c r="H11" i="2" s="1"/>
  <c r="BD96" i="3"/>
  <c r="H18" i="2" s="1"/>
  <c r="BD113" i="3"/>
  <c r="H20" i="2" s="1"/>
  <c r="BB26" i="3"/>
  <c r="F10" i="2" s="1"/>
  <c r="G113" i="3"/>
  <c r="BD26" i="3"/>
  <c r="H10" i="2" s="1"/>
  <c r="G48" i="3"/>
  <c r="BD48" i="3"/>
  <c r="H14" i="2" s="1"/>
  <c r="G79" i="3"/>
  <c r="BB81" i="3"/>
  <c r="BB82" i="3" s="1"/>
  <c r="F17" i="2" s="1"/>
  <c r="G102" i="3"/>
  <c r="G122" i="3"/>
  <c r="G128" i="3"/>
  <c r="BA36" i="3"/>
  <c r="E11" i="2" s="1"/>
  <c r="BB96" i="3"/>
  <c r="F18" i="2" s="1"/>
  <c r="BB50" i="3"/>
  <c r="BB53" i="3" s="1"/>
  <c r="F15" i="2" s="1"/>
  <c r="BB55" i="3"/>
  <c r="BB79" i="3" s="1"/>
  <c r="F16" i="2" s="1"/>
  <c r="BB98" i="3"/>
  <c r="BB102" i="3" s="1"/>
  <c r="F19" i="2" s="1"/>
  <c r="BB104" i="3"/>
  <c r="BB113" i="3" s="1"/>
  <c r="F20" i="2" s="1"/>
  <c r="BB115" i="3"/>
  <c r="BB117" i="3" s="1"/>
  <c r="F21" i="2" s="1"/>
  <c r="BD119" i="3"/>
  <c r="BD122" i="3" s="1"/>
  <c r="H22" i="2" s="1"/>
  <c r="BD124" i="3"/>
  <c r="BD128" i="3" s="1"/>
  <c r="H23" i="2" s="1"/>
  <c r="BA8" i="3"/>
  <c r="BA11" i="3" s="1"/>
  <c r="E7" i="2" s="1"/>
  <c r="G16" i="3"/>
  <c r="BA18" i="3"/>
  <c r="BA19" i="3" s="1"/>
  <c r="E9" i="2" s="1"/>
  <c r="BA21" i="3"/>
  <c r="BA26" i="3" s="1"/>
  <c r="E10" i="2" s="1"/>
  <c r="G36" i="3"/>
  <c r="BA38" i="3"/>
  <c r="BA40" i="3" s="1"/>
  <c r="E12" i="2" s="1"/>
  <c r="G96" i="3"/>
  <c r="H24" i="2" l="1"/>
  <c r="C15" i="1" s="1"/>
  <c r="F24" i="2"/>
  <c r="C17" i="1" s="1"/>
  <c r="E24" i="2"/>
  <c r="C16" i="1" s="1"/>
  <c r="C18" i="1" l="1"/>
  <c r="C21" i="1" s="1"/>
  <c r="C22" i="1" s="1"/>
  <c r="F32" i="1" s="1"/>
  <c r="F33" i="1" l="1"/>
  <c r="F34" i="1" s="1"/>
</calcChain>
</file>

<file path=xl/sharedStrings.xml><?xml version="1.0" encoding="utf-8"?>
<sst xmlns="http://schemas.openxmlformats.org/spreadsheetml/2006/main" count="414" uniqueCount="275">
  <si>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</si>
  <si>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</si>
  <si>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</si>
  <si>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</si>
  <si>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</si>
  <si>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</si>
  <si>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</si>
  <si>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</si>
  <si>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</si>
  <si>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</si>
  <si>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</si>
  <si>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</si>
  <si>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</si>
  <si>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</si>
  <si>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</si>
  <si>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</si>
  <si>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</si>
  <si>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</si>
  <si>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</si>
  <si>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</si>
  <si>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</si>
  <si>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</si>
  <si>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</si>
  <si>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</si>
  <si>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</si>
  <si>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</si>
  <si>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</si>
  <si>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</si>
  <si>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</si>
  <si>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</si>
  <si>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</si>
  <si>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</si>
  <si>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</si>
  <si>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</si>
  <si>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</si>
  <si>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</si>
  <si>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</si>
  <si>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</si>
  <si>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</si>
  <si>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</si>
  <si>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</si>
  <si>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</si>
  <si>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</si>
  <si>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</si>
  <si>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</si>
  <si>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</si>
  <si>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</si>
  <si>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</si>
  <si>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</si>
  <si>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</si>
  <si>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</si>
  <si>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</si>
  <si>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</si>
  <si>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</si>
  <si>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</si>
  <si>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</si>
  <si>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</si>
  <si>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</si>
  <si>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</si>
  <si>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</si>
  <si>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</si>
  <si>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</si>
  <si>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</si>
  <si>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</si>
  <si>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</si>
  <si>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</si>
  <si>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</si>
  <si>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ks</t>
  </si>
  <si>
    <t>Celkem za</t>
  </si>
  <si>
    <t>TO-17-09 ZSS HAV-M1</t>
  </si>
  <si>
    <t>3</t>
  </si>
  <si>
    <t>Svislé a kompletní konstrukce</t>
  </si>
  <si>
    <t>319 20-1311.R00</t>
  </si>
  <si>
    <t>Vyrovnání povrchu zdiva tl.do 1,5 cm tixotropní stěrkou+hl.penetrace+tekutá těsnicí folie</t>
  </si>
  <si>
    <t>m2</t>
  </si>
  <si>
    <t>342 25-6256.R00</t>
  </si>
  <si>
    <t xml:space="preserve">Příčka z tvárnic porobetonových PORFIX tl. 200 mm </t>
  </si>
  <si>
    <t>0,90*3,00</t>
  </si>
  <si>
    <t>4</t>
  </si>
  <si>
    <t>Vodorovné konstrukce</t>
  </si>
  <si>
    <t>416 02-0118.R00</t>
  </si>
  <si>
    <t xml:space="preserve">Podhledy SDK, kovová kce.HUT 1x deska RFI 15 mm </t>
  </si>
  <si>
    <t>673-52295</t>
  </si>
  <si>
    <t xml:space="preserve">Fólie JUTAFOL N 110 parozábrana </t>
  </si>
  <si>
    <t>7,50*1,15</t>
  </si>
  <si>
    <t>61</t>
  </si>
  <si>
    <t>Upravy povrchů vnitřní</t>
  </si>
  <si>
    <t>612 47-2181.R00</t>
  </si>
  <si>
    <t xml:space="preserve">Omítka stěn, jádro míchané, štuk ze suché směsi </t>
  </si>
  <si>
    <t>96</t>
  </si>
  <si>
    <t>Bourání konstrukcí</t>
  </si>
  <si>
    <t>968 07-2455.R00</t>
  </si>
  <si>
    <t xml:space="preserve">Vybourání kovových dveřních zárubní pl. do 2 m2 </t>
  </si>
  <si>
    <t>965 08-1713.R00</t>
  </si>
  <si>
    <t xml:space="preserve">Bourání dlaždic keramických tl. 1 cm, nad 1 m2 </t>
  </si>
  <si>
    <t>962 03-1132.R00</t>
  </si>
  <si>
    <t xml:space="preserve">Bourání příček cihelných tl. 10 cm </t>
  </si>
  <si>
    <t>1,50*3,00</t>
  </si>
  <si>
    <t>965 20-0012.RA0</t>
  </si>
  <si>
    <t xml:space="preserve">Bourání mazanin betonových a asfaltových </t>
  </si>
  <si>
    <t>m3</t>
  </si>
  <si>
    <t>97</t>
  </si>
  <si>
    <t>Prorážení otvorů</t>
  </si>
  <si>
    <t>974 04-2575.R00</t>
  </si>
  <si>
    <t xml:space="preserve">Vysekání rýh betonová, monolitická dlažba 20x20 cm </t>
  </si>
  <si>
    <t>m</t>
  </si>
  <si>
    <t>974 03-1155.R00</t>
  </si>
  <si>
    <t xml:space="preserve">Vysekání rýh ve zdi cihelné 10 x 20 cm </t>
  </si>
  <si>
    <t>978 05-9531.R00</t>
  </si>
  <si>
    <t xml:space="preserve">Odsekání vnitřních obkladů stěn nad 2 m2 </t>
  </si>
  <si>
    <t>979 08-1111.R00</t>
  </si>
  <si>
    <t xml:space="preserve">Odvoz suti a vybour. hmot na skládku do 1 km </t>
  </si>
  <si>
    <t>t</t>
  </si>
  <si>
    <t>3,30150+2,84040</t>
  </si>
  <si>
    <t>979 08-1121.R00</t>
  </si>
  <si>
    <t xml:space="preserve">Příplatek k odvozu za každý další 1 km </t>
  </si>
  <si>
    <t>6,1419*4</t>
  </si>
  <si>
    <t>979 09-4511.R00</t>
  </si>
  <si>
    <t>Poplatek za uložení stav. suti DEPOS 2017</t>
  </si>
  <si>
    <t>99</t>
  </si>
  <si>
    <t>Staveništní přesun hmot</t>
  </si>
  <si>
    <t>999 28-1111.R00</t>
  </si>
  <si>
    <t xml:space="preserve">Přesun hmot pro opravy a údržbu do výšky 25 m </t>
  </si>
  <si>
    <t>1,64767+0,00419+0,00245+0,11790</t>
  </si>
  <si>
    <t>720</t>
  </si>
  <si>
    <t>Zdravotechnická instalace</t>
  </si>
  <si>
    <t>2</t>
  </si>
  <si>
    <t>Instalační zabezpečení stávajícího rozvodu vody</t>
  </si>
  <si>
    <t>soubor</t>
  </si>
  <si>
    <t>721</t>
  </si>
  <si>
    <t>Vnitřní kanalizace</t>
  </si>
  <si>
    <t>721 21-2315.R00</t>
  </si>
  <si>
    <t xml:space="preserve">Mtž odtokového žlabu </t>
  </si>
  <si>
    <t>kus</t>
  </si>
  <si>
    <t>551-61689.9</t>
  </si>
  <si>
    <t>Žlab odtokový  nerez 1100 mm, sifon se zápachovou membránou</t>
  </si>
  <si>
    <t>721 17-6103.R00</t>
  </si>
  <si>
    <t xml:space="preserve">Potrubí HT připojovací DN 50 x 1,8 mm </t>
  </si>
  <si>
    <t>722</t>
  </si>
  <si>
    <t>Vnitřní vodovod</t>
  </si>
  <si>
    <t>722 17-2310.R00</t>
  </si>
  <si>
    <t xml:space="preserve">Potrubí z PPR Instaplast, studená, D 16/2,2 mm </t>
  </si>
  <si>
    <t>722 17-2330.R00</t>
  </si>
  <si>
    <t xml:space="preserve">Potrubí z PPR Instaplast, teplá, D 16/2,7 mm </t>
  </si>
  <si>
    <t>722 20-1111.R00</t>
  </si>
  <si>
    <t xml:space="preserve">Nástěnky G1/2 </t>
  </si>
  <si>
    <t>725</t>
  </si>
  <si>
    <t>Zařizovací předměty</t>
  </si>
  <si>
    <t>725 11-0811.R00</t>
  </si>
  <si>
    <t xml:space="preserve">Demontáž klozetů splachovacích </t>
  </si>
  <si>
    <t>725 21-0821.R00</t>
  </si>
  <si>
    <t xml:space="preserve">Demontáž umyvadel bez výtokových armatur </t>
  </si>
  <si>
    <t>725 82-0801.R00</t>
  </si>
  <si>
    <t xml:space="preserve">Demontáž baterie nástěnné do G 3/4 </t>
  </si>
  <si>
    <t>725 81-9201.R00</t>
  </si>
  <si>
    <t xml:space="preserve">Montáž zátky  G 1/2 </t>
  </si>
  <si>
    <t>725 21-9201.R00</t>
  </si>
  <si>
    <t xml:space="preserve">Montáž umyvadel na konzoly </t>
  </si>
  <si>
    <t>554-120-1</t>
  </si>
  <si>
    <t xml:space="preserve">Umývátko 400/235 do skříňky vč. dod. -bílé </t>
  </si>
  <si>
    <t>554-120-2</t>
  </si>
  <si>
    <t xml:space="preserve">Konzoly k umývátku Ravak Classic </t>
  </si>
  <si>
    <t>pár</t>
  </si>
  <si>
    <t>554-120-3</t>
  </si>
  <si>
    <t xml:space="preserve">Umývadlová pitela Click Clack nízká </t>
  </si>
  <si>
    <t>725 86-0227.00</t>
  </si>
  <si>
    <t xml:space="preserve">Sifon k umývátku </t>
  </si>
  <si>
    <t>554-120-4</t>
  </si>
  <si>
    <t xml:space="preserve">Umývadlo sifon Ravak </t>
  </si>
  <si>
    <t>725 82-5633.RT1</t>
  </si>
  <si>
    <t>Baterie podomítková standardní</t>
  </si>
  <si>
    <t>725 82-9301.RT2</t>
  </si>
  <si>
    <t>Montáž baterie umyv.a dřezové stojánkové bez otv. odpadu včetně baterie</t>
  </si>
  <si>
    <t>CR 064.00</t>
  </si>
  <si>
    <t>Podomítková baterie termostatická s přepínačem a samouzav. sprch. ventilem</t>
  </si>
  <si>
    <t>900   -    .R02</t>
  </si>
  <si>
    <t xml:space="preserve">HZS - montáž vybavení koupelny a WC </t>
  </si>
  <si>
    <t>h</t>
  </si>
  <si>
    <t>999</t>
  </si>
  <si>
    <t xml:space="preserve">Vybavení koupelny Ravak: zrcadlo Rosa II, </t>
  </si>
  <si>
    <t>CR 400.00</t>
  </si>
  <si>
    <t xml:space="preserve">Držák na toaletní papír </t>
  </si>
  <si>
    <t>CR 320.00</t>
  </si>
  <si>
    <t xml:space="preserve">Dvojitý držák </t>
  </si>
  <si>
    <t>725 01-6121.R00</t>
  </si>
  <si>
    <t xml:space="preserve">Urinál odsávací GOLEM 843061, přívod vodor., bílý </t>
  </si>
  <si>
    <t>725 13-9101.R00</t>
  </si>
  <si>
    <t>Montáž dělicí přepážky mezi pisoáry bílá</t>
  </si>
  <si>
    <t>CR 300.00</t>
  </si>
  <si>
    <t>Vybavení koupelny a WC Ravak držák ručníků</t>
  </si>
  <si>
    <t>CR 231.00</t>
  </si>
  <si>
    <t xml:space="preserve">Dávkovač mýdla </t>
  </si>
  <si>
    <t>X07P335</t>
  </si>
  <si>
    <t xml:space="preserve">Hlavová sprcha Chrome 200 </t>
  </si>
  <si>
    <t>X07P179</t>
  </si>
  <si>
    <t xml:space="preserve">Výtokové rameno </t>
  </si>
  <si>
    <t>X07P013</t>
  </si>
  <si>
    <t xml:space="preserve">Tyč s držákem 70 cm </t>
  </si>
  <si>
    <t>726</t>
  </si>
  <si>
    <t>Instalační prefabrikáty</t>
  </si>
  <si>
    <t>726 21-1324.R00</t>
  </si>
  <si>
    <t>Modul-WC Duofix, modul, závěs WC sedátko se zpomal. mech.</t>
  </si>
  <si>
    <t>766</t>
  </si>
  <si>
    <t>Konstrukce truhlářské</t>
  </si>
  <si>
    <t>766 66-0010.RA0</t>
  </si>
  <si>
    <t xml:space="preserve">Montáž dveří a obložkové zárubně šířky 60 cm </t>
  </si>
  <si>
    <t>766 66-0012.RA0</t>
  </si>
  <si>
    <t xml:space="preserve">Montáž dveří a obložkové zárubně šířky 70 cm </t>
  </si>
  <si>
    <t>611-81250.A</t>
  </si>
  <si>
    <t xml:space="preserve">Zárubeň obkladová š. 60 cm/tl. stěny 7-15cm </t>
  </si>
  <si>
    <t>611-81251.A</t>
  </si>
  <si>
    <t xml:space="preserve">Zárubeň obkladová š. 70 cm/tl. stěny 7-15cm </t>
  </si>
  <si>
    <t>611-60110</t>
  </si>
  <si>
    <t>Dveře vnitřní hladké plné 1kř. 60x197 folie PCL bílá</t>
  </si>
  <si>
    <t>611-60111</t>
  </si>
  <si>
    <t>Dveře vnitřní hladké plné 1kř. 70x197 folie PCL bílá</t>
  </si>
  <si>
    <t>766 67-0021.R00</t>
  </si>
  <si>
    <t xml:space="preserve">Montáž kliky a štítku </t>
  </si>
  <si>
    <t>549-14583</t>
  </si>
  <si>
    <t xml:space="preserve">Kliky se štítem nerez rozet. vč. mont.mat </t>
  </si>
  <si>
    <t>766 69-5213.R00</t>
  </si>
  <si>
    <t xml:space="preserve">Montáž prahů dveří jednokřídlových š. nad 10 cm </t>
  </si>
  <si>
    <t>611-87121</t>
  </si>
  <si>
    <t xml:space="preserve">Prah dubový délka 60 cm šířka 15 cm tl. 2 cm </t>
  </si>
  <si>
    <t>611-87141</t>
  </si>
  <si>
    <t xml:space="preserve">Prah dubový délka 70 cm šířka 15 cm tl. 2 cm </t>
  </si>
  <si>
    <t>998 76-6101.R00</t>
  </si>
  <si>
    <t xml:space="preserve">Přesun hmot pro truhlářské konstr., výšky do 6 m </t>
  </si>
  <si>
    <t>771</t>
  </si>
  <si>
    <t>Podlahy z dlaždic a obklady</t>
  </si>
  <si>
    <t>771 10-0020.RAR</t>
  </si>
  <si>
    <t>Vyrovnání podkladu syst. penetr. polymer-cement adhez.potěr, elast. tekutá folie</t>
  </si>
  <si>
    <t>771 57-5109.RU1</t>
  </si>
  <si>
    <t>Montáž podlah keram.,hladké, tmel, 30x30 cm flex.lepidlo, spár.hmota</t>
  </si>
  <si>
    <t>597-</t>
  </si>
  <si>
    <t xml:space="preserve">Dlaždice keram 330x330 kalibr. R10 </t>
  </si>
  <si>
    <t>7,5*1,05</t>
  </si>
  <si>
    <t>781</t>
  </si>
  <si>
    <t>Obklady keramické</t>
  </si>
  <si>
    <t>781 23-0131.R00</t>
  </si>
  <si>
    <t xml:space="preserve">Obkládání stěn vnitř. keram. do tmele nad 400x200 </t>
  </si>
  <si>
    <t>18,7</t>
  </si>
  <si>
    <t>12,7</t>
  </si>
  <si>
    <t>597-81345</t>
  </si>
  <si>
    <t xml:space="preserve">Obkl. keram 200/400 kalibr. dvoubarev </t>
  </si>
  <si>
    <t>31,40*1,10</t>
  </si>
  <si>
    <t>-0,40*0,60</t>
  </si>
  <si>
    <t>781 11-1121.R00</t>
  </si>
  <si>
    <t xml:space="preserve">Montáž lišt rohových, vanových a dilatačních </t>
  </si>
  <si>
    <t xml:space="preserve">Rohová lišta AL 2,7 m </t>
  </si>
  <si>
    <t>634-65128</t>
  </si>
  <si>
    <t>Zrcadlo nemontované čiré tl. 8 mm 0,40x0,60 upravené pro mont. do obkladu</t>
  </si>
  <si>
    <t>784</t>
  </si>
  <si>
    <t>Malby</t>
  </si>
  <si>
    <t>784 19-1101.R00</t>
  </si>
  <si>
    <t xml:space="preserve">Penetrace podkladu univerzální Primalex 1x </t>
  </si>
  <si>
    <t>784 19-5112.R00</t>
  </si>
  <si>
    <t xml:space="preserve">Malba tekutá Primalex Standard, bílá, 2 x </t>
  </si>
  <si>
    <t>M21</t>
  </si>
  <si>
    <t>Elektromontáže</t>
  </si>
  <si>
    <t xml:space="preserve">Instalační zabezpečení el. rozvodů </t>
  </si>
  <si>
    <t xml:space="preserve">Elektroinstalace vč.osvětlení a zásuvek </t>
  </si>
  <si>
    <t>5</t>
  </si>
  <si>
    <t xml:space="preserve">Osvětlení LED zrcadla a podhledu SDK vč. dod. </t>
  </si>
  <si>
    <t>M24</t>
  </si>
  <si>
    <t>Montáže vzduchotechnických zař</t>
  </si>
  <si>
    <t>Odvětrání zprovoznění a doplnění současného stavu</t>
  </si>
  <si>
    <t>240 01-0193</t>
  </si>
  <si>
    <t xml:space="preserve">Montáž radiál. ventilátoru </t>
  </si>
  <si>
    <t>429-11590.A</t>
  </si>
  <si>
    <t xml:space="preserve">Ventilátor radiální </t>
  </si>
  <si>
    <t>210 19-0001.R00</t>
  </si>
  <si>
    <t>Montáž vzt výustek vč. dodávky nerez talíř DVI do podhl. SDK</t>
  </si>
  <si>
    <t>Ing. Vladimír Klimeš</t>
  </si>
  <si>
    <t>Sociální zařízení muži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</si>
</sst>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.0"/>
  </numFmts>
  <fonts count="24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sz val="8"/>
      <color indexed="12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9"/>
      <name val="Arial CE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0" fontId="0" fillId="0" borderId="11" xfId="0" applyNumberFormat="1" applyBorder="1" applyAlignment="1">
      <alignment horizontal="right"/>
    </xf>
    <xf numFmtId="164" fontId="0" fillId="0" borderId="14" xfId="0" applyNumberFormat="1" applyBorder="1"/>
    <xf numFmtId="164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4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5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4" fontId="18" fillId="0" borderId="53" xfId="1" applyNumberFormat="1" applyFont="1" applyFill="1" applyBorder="1" applyAlignment="1">
      <alignment horizontal="right" wrapText="1"/>
    </xf>
    <xf numFmtId="0" fontId="18" fillId="0" borderId="53" xfId="1" applyFont="1" applyFill="1" applyBorder="1" applyAlignment="1">
      <alignment horizontal="left" wrapText="1"/>
    </xf>
    <xf numFmtId="0" fontId="18" fillId="0" borderId="53" xfId="0" applyFont="1" applyFill="1" applyBorder="1" applyAlignment="1">
      <alignment horizontal="right"/>
    </xf>
    <xf numFmtId="0" fontId="19" fillId="0" borderId="0" xfId="1" applyFont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20" fillId="0" borderId="0" xfId="1" applyFont="1" applyAlignment="1"/>
    <xf numFmtId="0" fontId="9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14" fontId="23" fillId="0" borderId="5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8" fillId="0" borderId="13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C5" sqref="C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274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">
        <v>69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185"/>
      <c r="D7" s="186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185"/>
      <c r="D8" s="186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187"/>
      <c r="F11" s="188"/>
      <c r="G11" s="189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4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4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81" t="s">
        <v>273</v>
      </c>
      <c r="B24" s="182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183">
        <v>43080</v>
      </c>
      <c r="B26" s="184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7">
        <v>0</v>
      </c>
      <c r="D29" s="15" t="s">
        <v>40</v>
      </c>
      <c r="E29" s="16"/>
      <c r="F29" s="58">
        <v>0</v>
      </c>
      <c r="G29" s="17"/>
    </row>
    <row r="30" spans="1:7" x14ac:dyDescent="0.2">
      <c r="A30" s="13" t="s">
        <v>39</v>
      </c>
      <c r="B30" s="15"/>
      <c r="C30" s="57">
        <v>15</v>
      </c>
      <c r="D30" s="15" t="s">
        <v>40</v>
      </c>
      <c r="E30" s="16"/>
      <c r="F30" s="58">
        <v>0</v>
      </c>
      <c r="G30" s="17"/>
    </row>
    <row r="31" spans="1:7" x14ac:dyDescent="0.2">
      <c r="A31" s="13" t="s">
        <v>41</v>
      </c>
      <c r="B31" s="15"/>
      <c r="C31" s="57">
        <v>15</v>
      </c>
      <c r="D31" s="15" t="s">
        <v>40</v>
      </c>
      <c r="E31" s="16"/>
      <c r="F31" s="59">
        <f>ROUND(PRODUCT(F30,C31/100),0)</f>
        <v>0</v>
      </c>
      <c r="G31" s="27"/>
    </row>
    <row r="32" spans="1:7" x14ac:dyDescent="0.2">
      <c r="A32" s="13" t="s">
        <v>39</v>
      </c>
      <c r="B32" s="15"/>
      <c r="C32" s="57">
        <v>21</v>
      </c>
      <c r="D32" s="15" t="s">
        <v>40</v>
      </c>
      <c r="E32" s="16"/>
      <c r="F32" s="58">
        <f>C22</f>
        <v>0</v>
      </c>
      <c r="G32" s="17"/>
    </row>
    <row r="33" spans="1:8" x14ac:dyDescent="0.2">
      <c r="A33" s="13" t="s">
        <v>41</v>
      </c>
      <c r="B33" s="15"/>
      <c r="C33" s="57">
        <v>21</v>
      </c>
      <c r="D33" s="15" t="s">
        <v>40</v>
      </c>
      <c r="E33" s="16"/>
      <c r="F33" s="59">
        <f>ROUND(PRODUCT(F32,C33/100),0)</f>
        <v>0</v>
      </c>
      <c r="G33" s="27"/>
    </row>
    <row r="34" spans="1:8" s="65" customFormat="1" ht="19.5" customHeight="1" thickBot="1" x14ac:dyDescent="0.3">
      <c r="A34" s="60" t="s">
        <v>42</v>
      </c>
      <c r="B34" s="61"/>
      <c r="C34" s="61"/>
      <c r="D34" s="61"/>
      <c r="E34" s="62"/>
      <c r="F34" s="63">
        <f>ROUND(SUM(F30:F33),0)</f>
        <v>0</v>
      </c>
      <c r="G34" s="64"/>
    </row>
    <row r="36" spans="1:8" x14ac:dyDescent="0.2">
      <c r="A36" s="66" t="s">
        <v>43</v>
      </c>
      <c r="B36" s="66"/>
      <c r="C36" s="66"/>
      <c r="D36" s="66"/>
      <c r="E36" s="66"/>
      <c r="F36" s="66"/>
      <c r="G36" s="66"/>
      <c r="H36" t="s">
        <v>4</v>
      </c>
    </row>
    <row r="37" spans="1:8" ht="14.25" customHeight="1" x14ac:dyDescent="0.2">
      <c r="A37" s="66"/>
      <c r="B37" s="190"/>
      <c r="C37" s="190"/>
      <c r="D37" s="190"/>
      <c r="E37" s="190"/>
      <c r="F37" s="190"/>
      <c r="G37" s="190"/>
      <c r="H37" t="s">
        <v>4</v>
      </c>
    </row>
    <row r="38" spans="1:8" ht="12.75" customHeight="1" x14ac:dyDescent="0.2">
      <c r="A38" s="67"/>
      <c r="B38" s="190"/>
      <c r="C38" s="190"/>
      <c r="D38" s="190"/>
      <c r="E38" s="190"/>
      <c r="F38" s="190"/>
      <c r="G38" s="190"/>
      <c r="H38" t="s">
        <v>4</v>
      </c>
    </row>
    <row r="39" spans="1:8" x14ac:dyDescent="0.2">
      <c r="A39" s="67"/>
      <c r="B39" s="190"/>
      <c r="C39" s="190"/>
      <c r="D39" s="190"/>
      <c r="E39" s="190"/>
      <c r="F39" s="190"/>
      <c r="G39" s="190"/>
      <c r="H39" t="s">
        <v>4</v>
      </c>
    </row>
    <row r="40" spans="1:8" x14ac:dyDescent="0.2">
      <c r="A40" s="67"/>
      <c r="B40" s="190"/>
      <c r="C40" s="190"/>
      <c r="D40" s="190"/>
      <c r="E40" s="190"/>
      <c r="F40" s="190"/>
      <c r="G40" s="190"/>
      <c r="H40" t="s">
        <v>4</v>
      </c>
    </row>
    <row r="41" spans="1:8" x14ac:dyDescent="0.2">
      <c r="A41" s="67"/>
      <c r="B41" s="190"/>
      <c r="C41" s="190"/>
      <c r="D41" s="190"/>
      <c r="E41" s="190"/>
      <c r="F41" s="190"/>
      <c r="G41" s="190"/>
      <c r="H41" t="s">
        <v>4</v>
      </c>
    </row>
    <row r="42" spans="1:8" x14ac:dyDescent="0.2">
      <c r="A42" s="67"/>
      <c r="B42" s="190"/>
      <c r="C42" s="190"/>
      <c r="D42" s="190"/>
      <c r="E42" s="190"/>
      <c r="F42" s="190"/>
      <c r="G42" s="190"/>
      <c r="H42" t="s">
        <v>4</v>
      </c>
    </row>
    <row r="43" spans="1:8" x14ac:dyDescent="0.2">
      <c r="A43" s="67"/>
      <c r="B43" s="190"/>
      <c r="C43" s="190"/>
      <c r="D43" s="190"/>
      <c r="E43" s="190"/>
      <c r="F43" s="190"/>
      <c r="G43" s="190"/>
      <c r="H43" t="s">
        <v>4</v>
      </c>
    </row>
    <row r="44" spans="1:8" x14ac:dyDescent="0.2">
      <c r="A44" s="67"/>
      <c r="B44" s="190"/>
      <c r="C44" s="190"/>
      <c r="D44" s="190"/>
      <c r="E44" s="190"/>
      <c r="F44" s="190"/>
      <c r="G44" s="190"/>
      <c r="H44" t="s">
        <v>4</v>
      </c>
    </row>
    <row r="45" spans="1:8" ht="3" customHeight="1" x14ac:dyDescent="0.2">
      <c r="A45" s="67"/>
      <c r="B45" s="190"/>
      <c r="C45" s="190"/>
      <c r="D45" s="190"/>
      <c r="E45" s="190"/>
      <c r="F45" s="190"/>
      <c r="G45" s="190"/>
      <c r="H45" t="s">
        <v>4</v>
      </c>
    </row>
    <row r="46" spans="1:8" x14ac:dyDescent="0.2">
      <c r="B46" s="180"/>
      <c r="C46" s="180"/>
      <c r="D46" s="180"/>
      <c r="E46" s="180"/>
      <c r="F46" s="180"/>
      <c r="G46" s="180"/>
    </row>
    <row r="47" spans="1:8" x14ac:dyDescent="0.2">
      <c r="B47" s="180"/>
      <c r="C47" s="180"/>
      <c r="D47" s="180"/>
      <c r="E47" s="180"/>
      <c r="F47" s="180"/>
      <c r="G47" s="180"/>
    </row>
    <row r="48" spans="1:8" x14ac:dyDescent="0.2">
      <c r="B48" s="180"/>
      <c r="C48" s="180"/>
      <c r="D48" s="180"/>
      <c r="E48" s="180"/>
      <c r="F48" s="180"/>
      <c r="G48" s="180"/>
    </row>
    <row r="49" spans="2:7" x14ac:dyDescent="0.2">
      <c r="B49" s="180"/>
      <c r="C49" s="180"/>
      <c r="D49" s="180"/>
      <c r="E49" s="180"/>
      <c r="F49" s="180"/>
      <c r="G49" s="180"/>
    </row>
    <row r="50" spans="2:7" x14ac:dyDescent="0.2">
      <c r="B50" s="180"/>
      <c r="C50" s="180"/>
      <c r="D50" s="180"/>
      <c r="E50" s="180"/>
      <c r="F50" s="180"/>
      <c r="G50" s="180"/>
    </row>
    <row r="51" spans="2:7" x14ac:dyDescent="0.2">
      <c r="B51" s="180"/>
      <c r="C51" s="180"/>
      <c r="D51" s="180"/>
      <c r="E51" s="180"/>
      <c r="F51" s="180"/>
      <c r="G51" s="180"/>
    </row>
    <row r="52" spans="2:7" x14ac:dyDescent="0.2">
      <c r="B52" s="180"/>
      <c r="C52" s="180"/>
      <c r="D52" s="180"/>
      <c r="E52" s="180"/>
      <c r="F52" s="180"/>
      <c r="G52" s="180"/>
    </row>
    <row r="53" spans="2:7" x14ac:dyDescent="0.2">
      <c r="B53" s="180"/>
      <c r="C53" s="180"/>
      <c r="D53" s="180"/>
      <c r="E53" s="180"/>
      <c r="F53" s="180"/>
      <c r="G53" s="180"/>
    </row>
    <row r="54" spans="2:7" x14ac:dyDescent="0.2">
      <c r="B54" s="180"/>
      <c r="C54" s="180"/>
      <c r="D54" s="180"/>
      <c r="E54" s="180"/>
      <c r="F54" s="180"/>
      <c r="G54" s="180"/>
    </row>
    <row r="55" spans="2:7" x14ac:dyDescent="0.2">
      <c r="B55" s="180"/>
      <c r="C55" s="180"/>
      <c r="D55" s="180"/>
      <c r="E55" s="180"/>
      <c r="F55" s="180"/>
      <c r="G55" s="180"/>
    </row>
  </sheetData>
  <mergeCells count="16">
    <mergeCell ref="C7:D7"/>
    <mergeCell ref="C8:D8"/>
    <mergeCell ref="E11:G11"/>
    <mergeCell ref="B37:G45"/>
    <mergeCell ref="B46:G46"/>
    <mergeCell ref="B54:G54"/>
    <mergeCell ref="B55:G55"/>
    <mergeCell ref="A24:B24"/>
    <mergeCell ref="A26:B26"/>
    <mergeCell ref="B48:G48"/>
    <mergeCell ref="B49:G49"/>
    <mergeCell ref="B50:G50"/>
    <mergeCell ref="B51:G51"/>
    <mergeCell ref="B52:G52"/>
    <mergeCell ref="B53:G53"/>
    <mergeCell ref="B47:G47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1"/>
  <sheetViews>
    <sheetView workbookViewId="0">
      <selection activeCell="A29" sqref="A29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91" t="s">
        <v>5</v>
      </c>
      <c r="B1" s="192"/>
      <c r="C1" s="68" t="str">
        <f>CONCATENATE(cislostavby," ",nazevstavby)</f>
        <v xml:space="preserve"> TO-17-09 ZSS HAV-M1</v>
      </c>
      <c r="D1" s="69"/>
      <c r="E1" s="70"/>
      <c r="F1" s="69"/>
      <c r="G1" s="71"/>
      <c r="H1" s="72"/>
      <c r="I1" s="73"/>
    </row>
    <row r="2" spans="1:9" ht="13.5" thickBot="1" x14ac:dyDescent="0.25">
      <c r="A2" s="193" t="s">
        <v>1</v>
      </c>
      <c r="B2" s="194"/>
      <c r="C2" s="74" t="str">
        <f>CONCATENATE(cisloobjektu," ",nazevobjektu)</f>
        <v xml:space="preserve"> Sociální zařízení muži</v>
      </c>
      <c r="D2" s="75"/>
      <c r="E2" s="76"/>
      <c r="F2" s="75"/>
      <c r="G2" s="195"/>
      <c r="H2" s="195"/>
      <c r="I2" s="196"/>
    </row>
    <row r="3" spans="1:9" ht="13.5" thickTop="1" x14ac:dyDescent="0.2">
      <c r="F3" s="11"/>
    </row>
    <row r="4" spans="1:9" ht="19.5" customHeight="1" x14ac:dyDescent="0.25">
      <c r="A4" s="77" t="s">
        <v>44</v>
      </c>
      <c r="B4" s="1"/>
      <c r="C4" s="1"/>
      <c r="D4" s="1"/>
      <c r="E4" s="78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79"/>
      <c r="B6" s="80" t="s">
        <v>45</v>
      </c>
      <c r="C6" s="80"/>
      <c r="D6" s="81"/>
      <c r="E6" s="82" t="s">
        <v>46</v>
      </c>
      <c r="F6" s="83" t="s">
        <v>47</v>
      </c>
      <c r="G6" s="83" t="s">
        <v>48</v>
      </c>
      <c r="H6" s="83" t="s">
        <v>49</v>
      </c>
      <c r="I6" s="84" t="s">
        <v>27</v>
      </c>
    </row>
    <row r="7" spans="1:9" s="11" customFormat="1" x14ac:dyDescent="0.2">
      <c r="A7" s="176" t="str">
        <f>Položky!B7</f>
        <v>3</v>
      </c>
      <c r="B7" s="85" t="str">
        <f>Položky!C7</f>
        <v>Svislé a kompletní konstrukce</v>
      </c>
      <c r="C7" s="86"/>
      <c r="D7" s="87"/>
      <c r="E7" s="177">
        <f>Položky!BA11</f>
        <v>0</v>
      </c>
      <c r="F7" s="178">
        <f>Položky!BB11</f>
        <v>0</v>
      </c>
      <c r="G7" s="178">
        <f>Položky!BC11</f>
        <v>0</v>
      </c>
      <c r="H7" s="178">
        <f>Položky!BD11</f>
        <v>0</v>
      </c>
      <c r="I7" s="179">
        <f>Položky!BE11</f>
        <v>0</v>
      </c>
    </row>
    <row r="8" spans="1:9" s="11" customFormat="1" x14ac:dyDescent="0.2">
      <c r="A8" s="176" t="str">
        <f>Položky!B12</f>
        <v>4</v>
      </c>
      <c r="B8" s="85" t="str">
        <f>Položky!C12</f>
        <v>Vodorovné konstrukce</v>
      </c>
      <c r="C8" s="86"/>
      <c r="D8" s="87"/>
      <c r="E8" s="177">
        <f>Položky!BA16</f>
        <v>0</v>
      </c>
      <c r="F8" s="178">
        <f>Položky!BB16</f>
        <v>0</v>
      </c>
      <c r="G8" s="178">
        <f>Položky!BC16</f>
        <v>0</v>
      </c>
      <c r="H8" s="178">
        <f>Položky!BD16</f>
        <v>0</v>
      </c>
      <c r="I8" s="179">
        <f>Položky!BE16</f>
        <v>0</v>
      </c>
    </row>
    <row r="9" spans="1:9" s="11" customFormat="1" x14ac:dyDescent="0.2">
      <c r="A9" s="176" t="str">
        <f>Položky!B17</f>
        <v>61</v>
      </c>
      <c r="B9" s="85" t="str">
        <f>Položky!C17</f>
        <v>Upravy povrchů vnitřní</v>
      </c>
      <c r="C9" s="86"/>
      <c r="D9" s="87"/>
      <c r="E9" s="177">
        <f>Položky!BA19</f>
        <v>0</v>
      </c>
      <c r="F9" s="178">
        <f>Položky!BB19</f>
        <v>0</v>
      </c>
      <c r="G9" s="178">
        <f>Položky!BC19</f>
        <v>0</v>
      </c>
      <c r="H9" s="178">
        <f>Položky!BD19</f>
        <v>0</v>
      </c>
      <c r="I9" s="179">
        <f>Položky!BE19</f>
        <v>0</v>
      </c>
    </row>
    <row r="10" spans="1:9" s="11" customFormat="1" x14ac:dyDescent="0.2">
      <c r="A10" s="176" t="str">
        <f>Položky!B20</f>
        <v>96</v>
      </c>
      <c r="B10" s="85" t="str">
        <f>Položky!C20</f>
        <v>Bourání konstrukcí</v>
      </c>
      <c r="C10" s="86"/>
      <c r="D10" s="87"/>
      <c r="E10" s="177">
        <f>Položky!BA26</f>
        <v>0</v>
      </c>
      <c r="F10" s="178">
        <f>Položky!BB26</f>
        <v>0</v>
      </c>
      <c r="G10" s="178">
        <f>Položky!BC26</f>
        <v>0</v>
      </c>
      <c r="H10" s="178">
        <f>Položky!BD26</f>
        <v>0</v>
      </c>
      <c r="I10" s="179">
        <f>Položky!BE26</f>
        <v>0</v>
      </c>
    </row>
    <row r="11" spans="1:9" s="11" customFormat="1" x14ac:dyDescent="0.2">
      <c r="A11" s="176" t="str">
        <f>Položky!B27</f>
        <v>97</v>
      </c>
      <c r="B11" s="85" t="str">
        <f>Položky!C27</f>
        <v>Prorážení otvorů</v>
      </c>
      <c r="C11" s="86"/>
      <c r="D11" s="87"/>
      <c r="E11" s="177">
        <f>Položky!BA36</f>
        <v>0</v>
      </c>
      <c r="F11" s="178">
        <f>Položky!BB36</f>
        <v>0</v>
      </c>
      <c r="G11" s="178">
        <f>Položky!BC36</f>
        <v>0</v>
      </c>
      <c r="H11" s="178">
        <f>Položky!BD36</f>
        <v>0</v>
      </c>
      <c r="I11" s="179">
        <f>Položky!BE36</f>
        <v>0</v>
      </c>
    </row>
    <row r="12" spans="1:9" s="11" customFormat="1" x14ac:dyDescent="0.2">
      <c r="A12" s="176" t="str">
        <f>Položky!B37</f>
        <v>99</v>
      </c>
      <c r="B12" s="85" t="str">
        <f>Položky!C37</f>
        <v>Staveništní přesun hmot</v>
      </c>
      <c r="C12" s="86"/>
      <c r="D12" s="87"/>
      <c r="E12" s="177">
        <f>Položky!BA40</f>
        <v>0</v>
      </c>
      <c r="F12" s="178">
        <f>Položky!BB40</f>
        <v>0</v>
      </c>
      <c r="G12" s="178">
        <f>Položky!BC40</f>
        <v>0</v>
      </c>
      <c r="H12" s="178">
        <f>Položky!BD40</f>
        <v>0</v>
      </c>
      <c r="I12" s="179">
        <f>Položky!BE40</f>
        <v>0</v>
      </c>
    </row>
    <row r="13" spans="1:9" s="11" customFormat="1" x14ac:dyDescent="0.2">
      <c r="A13" s="176" t="str">
        <f>Položky!B41</f>
        <v>720</v>
      </c>
      <c r="B13" s="85" t="str">
        <f>Položky!C41</f>
        <v>Zdravotechnická instalace</v>
      </c>
      <c r="C13" s="86"/>
      <c r="D13" s="87"/>
      <c r="E13" s="177">
        <f>Položky!BA43</f>
        <v>0</v>
      </c>
      <c r="F13" s="178">
        <f>Položky!BB43</f>
        <v>0</v>
      </c>
      <c r="G13" s="178">
        <f>Položky!BC43</f>
        <v>0</v>
      </c>
      <c r="H13" s="178">
        <f>Položky!BD43</f>
        <v>0</v>
      </c>
      <c r="I13" s="179">
        <f>Položky!BE43</f>
        <v>0</v>
      </c>
    </row>
    <row r="14" spans="1:9" s="11" customFormat="1" x14ac:dyDescent="0.2">
      <c r="A14" s="176" t="str">
        <f>Položky!B44</f>
        <v>721</v>
      </c>
      <c r="B14" s="85" t="str">
        <f>Položky!C44</f>
        <v>Vnitřní kanalizace</v>
      </c>
      <c r="C14" s="86"/>
      <c r="D14" s="87"/>
      <c r="E14" s="177">
        <f>Položky!BA48</f>
        <v>0</v>
      </c>
      <c r="F14" s="178">
        <f>Položky!BB48</f>
        <v>0</v>
      </c>
      <c r="G14" s="178">
        <f>Položky!BC48</f>
        <v>0</v>
      </c>
      <c r="H14" s="178">
        <f>Položky!BD48</f>
        <v>0</v>
      </c>
      <c r="I14" s="179">
        <f>Položky!BE48</f>
        <v>0</v>
      </c>
    </row>
    <row r="15" spans="1:9" s="11" customFormat="1" x14ac:dyDescent="0.2">
      <c r="A15" s="176" t="str">
        <f>Položky!B49</f>
        <v>722</v>
      </c>
      <c r="B15" s="85" t="str">
        <f>Položky!C49</f>
        <v>Vnitřní vodovod</v>
      </c>
      <c r="C15" s="86"/>
      <c r="D15" s="87"/>
      <c r="E15" s="177">
        <f>Položky!BA53</f>
        <v>0</v>
      </c>
      <c r="F15" s="178">
        <f>Položky!BB53</f>
        <v>0</v>
      </c>
      <c r="G15" s="178">
        <f>Položky!BC53</f>
        <v>0</v>
      </c>
      <c r="H15" s="178">
        <f>Položky!BD53</f>
        <v>0</v>
      </c>
      <c r="I15" s="179">
        <f>Položky!BE53</f>
        <v>0</v>
      </c>
    </row>
    <row r="16" spans="1:9" s="11" customFormat="1" x14ac:dyDescent="0.2">
      <c r="A16" s="176" t="str">
        <f>Položky!B54</f>
        <v>725</v>
      </c>
      <c r="B16" s="85" t="str">
        <f>Položky!C54</f>
        <v>Zařizovací předměty</v>
      </c>
      <c r="C16" s="86"/>
      <c r="D16" s="87"/>
      <c r="E16" s="177">
        <f>Položky!BA79</f>
        <v>0</v>
      </c>
      <c r="F16" s="178">
        <f>Položky!BB79</f>
        <v>0</v>
      </c>
      <c r="G16" s="178">
        <f>Položky!BC79</f>
        <v>0</v>
      </c>
      <c r="H16" s="178">
        <f>Položky!BD79</f>
        <v>0</v>
      </c>
      <c r="I16" s="179">
        <f>Položky!BE79</f>
        <v>0</v>
      </c>
    </row>
    <row r="17" spans="1:57" s="11" customFormat="1" x14ac:dyDescent="0.2">
      <c r="A17" s="176" t="str">
        <f>Položky!B80</f>
        <v>726</v>
      </c>
      <c r="B17" s="85" t="str">
        <f>Položky!C80</f>
        <v>Instalační prefabrikáty</v>
      </c>
      <c r="C17" s="86"/>
      <c r="D17" s="87"/>
      <c r="E17" s="177">
        <f>Položky!BA82</f>
        <v>0</v>
      </c>
      <c r="F17" s="178">
        <f>Položky!BB82</f>
        <v>0</v>
      </c>
      <c r="G17" s="178">
        <f>Položky!BC82</f>
        <v>0</v>
      </c>
      <c r="H17" s="178">
        <f>Položky!BD82</f>
        <v>0</v>
      </c>
      <c r="I17" s="179">
        <f>Položky!BE82</f>
        <v>0</v>
      </c>
    </row>
    <row r="18" spans="1:57" s="11" customFormat="1" x14ac:dyDescent="0.2">
      <c r="A18" s="176" t="str">
        <f>Položky!B83</f>
        <v>766</v>
      </c>
      <c r="B18" s="85" t="str">
        <f>Položky!C83</f>
        <v>Konstrukce truhlářské</v>
      </c>
      <c r="C18" s="86"/>
      <c r="D18" s="87"/>
      <c r="E18" s="177">
        <f>Položky!BA96</f>
        <v>0</v>
      </c>
      <c r="F18" s="178">
        <f>Položky!BB96</f>
        <v>0</v>
      </c>
      <c r="G18" s="178">
        <f>Položky!BC96</f>
        <v>0</v>
      </c>
      <c r="H18" s="178">
        <f>Položky!BD96</f>
        <v>0</v>
      </c>
      <c r="I18" s="179">
        <f>Položky!BE96</f>
        <v>0</v>
      </c>
    </row>
    <row r="19" spans="1:57" s="11" customFormat="1" x14ac:dyDescent="0.2">
      <c r="A19" s="176" t="str">
        <f>Položky!B97</f>
        <v>771</v>
      </c>
      <c r="B19" s="85" t="str">
        <f>Položky!C97</f>
        <v>Podlahy z dlaždic a obklady</v>
      </c>
      <c r="C19" s="86"/>
      <c r="D19" s="87"/>
      <c r="E19" s="177">
        <f>Položky!BA102</f>
        <v>0</v>
      </c>
      <c r="F19" s="178">
        <f>Položky!BB102</f>
        <v>0</v>
      </c>
      <c r="G19" s="178">
        <f>Položky!BC102</f>
        <v>0</v>
      </c>
      <c r="H19" s="178">
        <f>Položky!BD102</f>
        <v>0</v>
      </c>
      <c r="I19" s="179">
        <f>Položky!BE102</f>
        <v>0</v>
      </c>
    </row>
    <row r="20" spans="1:57" s="11" customFormat="1" x14ac:dyDescent="0.2">
      <c r="A20" s="176" t="str">
        <f>Položky!B103</f>
        <v>781</v>
      </c>
      <c r="B20" s="85" t="str">
        <f>Položky!C103</f>
        <v>Obklady keramické</v>
      </c>
      <c r="C20" s="86"/>
      <c r="D20" s="87"/>
      <c r="E20" s="177">
        <f>Položky!BA113</f>
        <v>0</v>
      </c>
      <c r="F20" s="178">
        <f>Položky!BB113</f>
        <v>0</v>
      </c>
      <c r="G20" s="178">
        <f>Položky!BC113</f>
        <v>0</v>
      </c>
      <c r="H20" s="178">
        <f>Položky!BD113</f>
        <v>0</v>
      </c>
      <c r="I20" s="179">
        <f>Položky!BE113</f>
        <v>0</v>
      </c>
    </row>
    <row r="21" spans="1:57" s="11" customFormat="1" x14ac:dyDescent="0.2">
      <c r="A21" s="176" t="str">
        <f>Položky!B114</f>
        <v>784</v>
      </c>
      <c r="B21" s="85" t="str">
        <f>Položky!C114</f>
        <v>Malby</v>
      </c>
      <c r="C21" s="86"/>
      <c r="D21" s="87"/>
      <c r="E21" s="177">
        <f>Položky!BA117</f>
        <v>0</v>
      </c>
      <c r="F21" s="178">
        <f>Položky!BB117</f>
        <v>0</v>
      </c>
      <c r="G21" s="178">
        <f>Položky!BC117</f>
        <v>0</v>
      </c>
      <c r="H21" s="178">
        <f>Položky!BD117</f>
        <v>0</v>
      </c>
      <c r="I21" s="179">
        <f>Položky!BE117</f>
        <v>0</v>
      </c>
    </row>
    <row r="22" spans="1:57" s="11" customFormat="1" x14ac:dyDescent="0.2">
      <c r="A22" s="176" t="str">
        <f>Položky!B118</f>
        <v>M21</v>
      </c>
      <c r="B22" s="85" t="str">
        <f>Položky!C118</f>
        <v>Elektromontáže</v>
      </c>
      <c r="C22" s="86"/>
      <c r="D22" s="87"/>
      <c r="E22" s="177">
        <f>Položky!BA122</f>
        <v>0</v>
      </c>
      <c r="F22" s="178">
        <f>Položky!BB122</f>
        <v>0</v>
      </c>
      <c r="G22" s="178">
        <f>Položky!BC122</f>
        <v>0</v>
      </c>
      <c r="H22" s="178">
        <f>Položky!BD122</f>
        <v>0</v>
      </c>
      <c r="I22" s="179">
        <f>Položky!BE122</f>
        <v>0</v>
      </c>
    </row>
    <row r="23" spans="1:57" s="11" customFormat="1" ht="13.5" thickBot="1" x14ac:dyDescent="0.25">
      <c r="A23" s="176" t="str">
        <f>Položky!B123</f>
        <v>M24</v>
      </c>
      <c r="B23" s="85" t="str">
        <f>Položky!C123</f>
        <v>Montáže vzduchotechnických zař</v>
      </c>
      <c r="C23" s="86"/>
      <c r="D23" s="87"/>
      <c r="E23" s="177">
        <f>Položky!BA128</f>
        <v>0</v>
      </c>
      <c r="F23" s="178">
        <f>Položky!BB128</f>
        <v>0</v>
      </c>
      <c r="G23" s="178">
        <f>Položky!BC128</f>
        <v>0</v>
      </c>
      <c r="H23" s="178">
        <f>Položky!BD128</f>
        <v>0</v>
      </c>
      <c r="I23" s="179">
        <f>Položky!BE128</f>
        <v>0</v>
      </c>
    </row>
    <row r="24" spans="1:57" s="93" customFormat="1" ht="13.5" thickBot="1" x14ac:dyDescent="0.25">
      <c r="A24" s="88"/>
      <c r="B24" s="80" t="s">
        <v>50</v>
      </c>
      <c r="C24" s="80"/>
      <c r="D24" s="89"/>
      <c r="E24" s="90">
        <f>SUM(E7:E23)</f>
        <v>0</v>
      </c>
      <c r="F24" s="91">
        <f>SUM(F7:F23)</f>
        <v>0</v>
      </c>
      <c r="G24" s="91">
        <f>SUM(G7:G23)</f>
        <v>0</v>
      </c>
      <c r="H24" s="91">
        <f>SUM(H7:H23)</f>
        <v>0</v>
      </c>
      <c r="I24" s="92">
        <f>SUM(I7:I23)</f>
        <v>0</v>
      </c>
    </row>
    <row r="25" spans="1:57" x14ac:dyDescent="0.2">
      <c r="A25" s="86"/>
      <c r="B25" s="86"/>
      <c r="C25" s="86"/>
      <c r="D25" s="86"/>
      <c r="E25" s="86"/>
      <c r="F25" s="86"/>
      <c r="G25" s="86"/>
      <c r="H25" s="86"/>
      <c r="I25" s="86"/>
    </row>
    <row r="26" spans="1:57" ht="19.5" customHeight="1" x14ac:dyDescent="0.25">
      <c r="A26" s="94" t="s">
        <v>51</v>
      </c>
      <c r="B26" s="94"/>
      <c r="C26" s="94"/>
      <c r="D26" s="94"/>
      <c r="E26" s="94"/>
      <c r="F26" s="94"/>
      <c r="G26" s="95"/>
      <c r="H26" s="94"/>
      <c r="I26" s="94"/>
      <c r="BA26" s="30"/>
      <c r="BB26" s="30"/>
      <c r="BC26" s="30"/>
      <c r="BD26" s="30"/>
      <c r="BE26" s="30"/>
    </row>
    <row r="27" spans="1:57" ht="13.5" thickBot="1" x14ac:dyDescent="0.25">
      <c r="A27" s="96"/>
      <c r="B27" s="96"/>
      <c r="C27" s="96"/>
      <c r="D27" s="96"/>
      <c r="E27" s="96"/>
      <c r="F27" s="96"/>
      <c r="G27" s="96"/>
      <c r="H27" s="96"/>
      <c r="I27" s="96"/>
    </row>
    <row r="28" spans="1:57" x14ac:dyDescent="0.2">
      <c r="A28" s="97" t="s">
        <v>52</v>
      </c>
      <c r="B28" s="98"/>
      <c r="C28" s="98"/>
      <c r="D28" s="99"/>
      <c r="E28" s="100" t="s">
        <v>53</v>
      </c>
      <c r="F28" s="101" t="s">
        <v>54</v>
      </c>
      <c r="G28" s="102" t="s">
        <v>55</v>
      </c>
      <c r="H28" s="103"/>
      <c r="I28" s="104" t="s">
        <v>53</v>
      </c>
    </row>
    <row r="29" spans="1:57" x14ac:dyDescent="0.2">
      <c r="A29" s="105"/>
      <c r="B29" s="106"/>
      <c r="C29" s="106"/>
      <c r="D29" s="107"/>
      <c r="E29" s="108"/>
      <c r="F29" s="109"/>
      <c r="G29" s="110">
        <f>CHOOSE(BA29+1,HSV+PSV,HSV+PSV+Mont,HSV+PSV+Dodavka+Mont,HSV,PSV,Mont,Dodavka,Mont+Dodavka,0)</f>
        <v>0</v>
      </c>
      <c r="H29" s="111"/>
      <c r="I29" s="112">
        <f>E29+F29*G29/100</f>
        <v>0</v>
      </c>
      <c r="BA29">
        <v>8</v>
      </c>
    </row>
    <row r="30" spans="1:57" ht="13.5" thickBot="1" x14ac:dyDescent="0.25">
      <c r="A30" s="113"/>
      <c r="B30" s="114" t="s">
        <v>56</v>
      </c>
      <c r="C30" s="115"/>
      <c r="D30" s="116"/>
      <c r="E30" s="117"/>
      <c r="F30" s="118"/>
      <c r="G30" s="118"/>
      <c r="H30" s="197">
        <f>SUM(H29:H29)</f>
        <v>0</v>
      </c>
      <c r="I30" s="198"/>
    </row>
    <row r="31" spans="1:57" x14ac:dyDescent="0.2">
      <c r="A31" s="96"/>
      <c r="B31" s="96"/>
      <c r="C31" s="96"/>
      <c r="D31" s="96"/>
      <c r="E31" s="96"/>
      <c r="F31" s="96"/>
      <c r="G31" s="96"/>
      <c r="H31" s="96"/>
      <c r="I31" s="96"/>
    </row>
    <row r="32" spans="1:57" x14ac:dyDescent="0.2">
      <c r="B32" s="93"/>
      <c r="F32" s="119"/>
      <c r="G32" s="120"/>
      <c r="H32" s="120"/>
      <c r="I32" s="121"/>
    </row>
    <row r="33" spans="6:9" x14ac:dyDescent="0.2">
      <c r="F33" s="119"/>
      <c r="G33" s="120"/>
      <c r="H33" s="120"/>
      <c r="I33" s="121"/>
    </row>
    <row r="34" spans="6:9" x14ac:dyDescent="0.2">
      <c r="F34" s="119"/>
      <c r="G34" s="120"/>
      <c r="H34" s="120"/>
      <c r="I34" s="121"/>
    </row>
    <row r="35" spans="6:9" x14ac:dyDescent="0.2">
      <c r="F35" s="119"/>
      <c r="G35" s="120"/>
      <c r="H35" s="120"/>
      <c r="I35" s="121"/>
    </row>
    <row r="36" spans="6:9" x14ac:dyDescent="0.2">
      <c r="F36" s="119"/>
      <c r="G36" s="120"/>
      <c r="H36" s="120"/>
      <c r="I36" s="121"/>
    </row>
    <row r="37" spans="6:9" x14ac:dyDescent="0.2">
      <c r="F37" s="119"/>
      <c r="G37" s="120"/>
      <c r="H37" s="120"/>
      <c r="I37" s="121"/>
    </row>
    <row r="38" spans="6:9" x14ac:dyDescent="0.2">
      <c r="F38" s="119"/>
      <c r="G38" s="120"/>
      <c r="H38" s="120"/>
      <c r="I38" s="121"/>
    </row>
    <row r="39" spans="6:9" x14ac:dyDescent="0.2">
      <c r="F39" s="119"/>
      <c r="G39" s="120"/>
      <c r="H39" s="120"/>
      <c r="I39" s="121"/>
    </row>
    <row r="40" spans="6:9" x14ac:dyDescent="0.2">
      <c r="F40" s="119"/>
      <c r="G40" s="120"/>
      <c r="H40" s="120"/>
      <c r="I40" s="121"/>
    </row>
    <row r="41" spans="6:9" x14ac:dyDescent="0.2">
      <c r="F41" s="119"/>
      <c r="G41" s="120"/>
      <c r="H41" s="120"/>
      <c r="I41" s="121"/>
    </row>
    <row r="42" spans="6:9" x14ac:dyDescent="0.2">
      <c r="F42" s="119"/>
      <c r="G42" s="120"/>
      <c r="H42" s="120"/>
      <c r="I42" s="121"/>
    </row>
    <row r="43" spans="6:9" x14ac:dyDescent="0.2">
      <c r="F43" s="119"/>
      <c r="G43" s="120"/>
      <c r="H43" s="120"/>
      <c r="I43" s="121"/>
    </row>
    <row r="44" spans="6:9" x14ac:dyDescent="0.2">
      <c r="F44" s="119"/>
      <c r="G44" s="120"/>
      <c r="H44" s="120"/>
      <c r="I44" s="121"/>
    </row>
    <row r="45" spans="6:9" x14ac:dyDescent="0.2">
      <c r="F45" s="119"/>
      <c r="G45" s="120"/>
      <c r="H45" s="120"/>
      <c r="I45" s="121"/>
    </row>
    <row r="46" spans="6:9" x14ac:dyDescent="0.2">
      <c r="F46" s="119"/>
      <c r="G46" s="120"/>
      <c r="H46" s="120"/>
      <c r="I46" s="121"/>
    </row>
    <row r="47" spans="6:9" x14ac:dyDescent="0.2">
      <c r="F47" s="119"/>
      <c r="G47" s="120"/>
      <c r="H47" s="120"/>
      <c r="I47" s="121"/>
    </row>
    <row r="48" spans="6:9" x14ac:dyDescent="0.2">
      <c r="F48" s="119"/>
      <c r="G48" s="120"/>
      <c r="H48" s="120"/>
      <c r="I48" s="121"/>
    </row>
    <row r="49" spans="6:9" x14ac:dyDescent="0.2">
      <c r="F49" s="119"/>
      <c r="G49" s="120"/>
      <c r="H49" s="120"/>
      <c r="I49" s="121"/>
    </row>
    <row r="50" spans="6:9" x14ac:dyDescent="0.2">
      <c r="F50" s="119"/>
      <c r="G50" s="120"/>
      <c r="H50" s="120"/>
      <c r="I50" s="121"/>
    </row>
    <row r="51" spans="6:9" x14ac:dyDescent="0.2">
      <c r="F51" s="119"/>
      <c r="G51" s="120"/>
      <c r="H51" s="120"/>
      <c r="I51" s="121"/>
    </row>
    <row r="52" spans="6:9" x14ac:dyDescent="0.2">
      <c r="F52" s="119"/>
      <c r="G52" s="120"/>
      <c r="H52" s="120"/>
      <c r="I52" s="121"/>
    </row>
    <row r="53" spans="6:9" x14ac:dyDescent="0.2">
      <c r="F53" s="119"/>
      <c r="G53" s="120"/>
      <c r="H53" s="120"/>
      <c r="I53" s="121"/>
    </row>
    <row r="54" spans="6:9" x14ac:dyDescent="0.2">
      <c r="F54" s="119"/>
      <c r="G54" s="120"/>
      <c r="H54" s="120"/>
      <c r="I54" s="121"/>
    </row>
    <row r="55" spans="6:9" x14ac:dyDescent="0.2">
      <c r="F55" s="119"/>
      <c r="G55" s="120"/>
      <c r="H55" s="120"/>
      <c r="I55" s="121"/>
    </row>
    <row r="56" spans="6:9" x14ac:dyDescent="0.2">
      <c r="F56" s="119"/>
      <c r="G56" s="120"/>
      <c r="H56" s="120"/>
      <c r="I56" s="121"/>
    </row>
    <row r="57" spans="6:9" x14ac:dyDescent="0.2">
      <c r="F57" s="119"/>
      <c r="G57" s="120"/>
      <c r="H57" s="120"/>
      <c r="I57" s="121"/>
    </row>
    <row r="58" spans="6:9" x14ac:dyDescent="0.2">
      <c r="F58" s="119"/>
      <c r="G58" s="120"/>
      <c r="H58" s="120"/>
      <c r="I58" s="121"/>
    </row>
    <row r="59" spans="6:9" x14ac:dyDescent="0.2">
      <c r="F59" s="119"/>
      <c r="G59" s="120"/>
      <c r="H59" s="120"/>
      <c r="I59" s="121"/>
    </row>
    <row r="60" spans="6:9" x14ac:dyDescent="0.2">
      <c r="F60" s="119"/>
      <c r="G60" s="120"/>
      <c r="H60" s="120"/>
      <c r="I60" s="121"/>
    </row>
    <row r="61" spans="6:9" x14ac:dyDescent="0.2">
      <c r="F61" s="119"/>
      <c r="G61" s="120"/>
      <c r="H61" s="120"/>
      <c r="I61" s="121"/>
    </row>
    <row r="62" spans="6:9" x14ac:dyDescent="0.2">
      <c r="F62" s="119"/>
      <c r="G62" s="120"/>
      <c r="H62" s="120"/>
      <c r="I62" s="121"/>
    </row>
    <row r="63" spans="6:9" x14ac:dyDescent="0.2">
      <c r="F63" s="119"/>
      <c r="G63" s="120"/>
      <c r="H63" s="120"/>
      <c r="I63" s="121"/>
    </row>
    <row r="64" spans="6:9" x14ac:dyDescent="0.2">
      <c r="F64" s="119"/>
      <c r="G64" s="120"/>
      <c r="H64" s="120"/>
      <c r="I64" s="121"/>
    </row>
    <row r="65" spans="6:9" x14ac:dyDescent="0.2">
      <c r="F65" s="119"/>
      <c r="G65" s="120"/>
      <c r="H65" s="120"/>
      <c r="I65" s="121"/>
    </row>
    <row r="66" spans="6:9" x14ac:dyDescent="0.2">
      <c r="F66" s="119"/>
      <c r="G66" s="120"/>
      <c r="H66" s="120"/>
      <c r="I66" s="121"/>
    </row>
    <row r="67" spans="6:9" x14ac:dyDescent="0.2">
      <c r="F67" s="119"/>
      <c r="G67" s="120"/>
      <c r="H67" s="120"/>
      <c r="I67" s="121"/>
    </row>
    <row r="68" spans="6:9" x14ac:dyDescent="0.2">
      <c r="F68" s="119"/>
      <c r="G68" s="120"/>
      <c r="H68" s="120"/>
      <c r="I68" s="121"/>
    </row>
    <row r="69" spans="6:9" x14ac:dyDescent="0.2">
      <c r="F69" s="119"/>
      <c r="G69" s="120"/>
      <c r="H69" s="120"/>
      <c r="I69" s="121"/>
    </row>
    <row r="70" spans="6:9" x14ac:dyDescent="0.2">
      <c r="F70" s="119"/>
      <c r="G70" s="120"/>
      <c r="H70" s="120"/>
      <c r="I70" s="121"/>
    </row>
    <row r="71" spans="6:9" x14ac:dyDescent="0.2">
      <c r="F71" s="119"/>
      <c r="G71" s="120"/>
      <c r="H71" s="120"/>
      <c r="I71" s="121"/>
    </row>
    <row r="72" spans="6:9" x14ac:dyDescent="0.2">
      <c r="F72" s="119"/>
      <c r="G72" s="120"/>
      <c r="H72" s="120"/>
      <c r="I72" s="121"/>
    </row>
    <row r="73" spans="6:9" x14ac:dyDescent="0.2">
      <c r="F73" s="119"/>
      <c r="G73" s="120"/>
      <c r="H73" s="120"/>
      <c r="I73" s="121"/>
    </row>
    <row r="74" spans="6:9" x14ac:dyDescent="0.2">
      <c r="F74" s="119"/>
      <c r="G74" s="120"/>
      <c r="H74" s="120"/>
      <c r="I74" s="121"/>
    </row>
    <row r="75" spans="6:9" x14ac:dyDescent="0.2">
      <c r="F75" s="119"/>
      <c r="G75" s="120"/>
      <c r="H75" s="120"/>
      <c r="I75" s="121"/>
    </row>
    <row r="76" spans="6:9" x14ac:dyDescent="0.2">
      <c r="F76" s="119"/>
      <c r="G76" s="120"/>
      <c r="H76" s="120"/>
      <c r="I76" s="121"/>
    </row>
    <row r="77" spans="6:9" x14ac:dyDescent="0.2">
      <c r="F77" s="119"/>
      <c r="G77" s="120"/>
      <c r="H77" s="120"/>
      <c r="I77" s="121"/>
    </row>
    <row r="78" spans="6:9" x14ac:dyDescent="0.2">
      <c r="F78" s="119"/>
      <c r="G78" s="120"/>
      <c r="H78" s="120"/>
      <c r="I78" s="121"/>
    </row>
    <row r="79" spans="6:9" x14ac:dyDescent="0.2">
      <c r="F79" s="119"/>
      <c r="G79" s="120"/>
      <c r="H79" s="120"/>
      <c r="I79" s="121"/>
    </row>
    <row r="80" spans="6:9" x14ac:dyDescent="0.2">
      <c r="F80" s="119"/>
      <c r="G80" s="120"/>
      <c r="H80" s="120"/>
      <c r="I80" s="121"/>
    </row>
    <row r="81" spans="6:9" x14ac:dyDescent="0.2">
      <c r="F81" s="119"/>
      <c r="G81" s="120"/>
      <c r="H81" s="120"/>
      <c r="I81" s="121"/>
    </row>
  </sheetData>
  <mergeCells count="4">
    <mergeCell ref="A1:B1"/>
    <mergeCell ref="A2:B2"/>
    <mergeCell ref="G2:I2"/>
    <mergeCell ref="H30:I30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201"/>
  <sheetViews>
    <sheetView showGridLines="0" showZeros="0" zoomScaleNormal="100" workbookViewId="0">
      <selection sqref="A1:G1"/>
    </sheetView>
  </sheetViews>
  <sheetFormatPr defaultColWidth="9.140625" defaultRowHeight="12.75" x14ac:dyDescent="0.2"/>
  <cols>
    <col min="1" max="1" width="3.85546875" style="122" customWidth="1"/>
    <col min="2" max="2" width="12" style="122" customWidth="1"/>
    <col min="3" max="3" width="40.42578125" style="122" customWidth="1"/>
    <col min="4" max="4" width="5.5703125" style="122" customWidth="1"/>
    <col min="5" max="5" width="8.5703125" style="170" customWidth="1"/>
    <col min="6" max="6" width="9.85546875" style="122" customWidth="1"/>
    <col min="7" max="7" width="13.85546875" style="122" customWidth="1"/>
    <col min="8" max="16384" width="9.140625" style="122"/>
  </cols>
  <sheetData>
    <row r="1" spans="1:104" ht="15.75" x14ac:dyDescent="0.25">
      <c r="A1" s="201" t="s">
        <v>57</v>
      </c>
      <c r="B1" s="201"/>
      <c r="C1" s="201"/>
      <c r="D1" s="201"/>
      <c r="E1" s="201"/>
      <c r="F1" s="201"/>
      <c r="G1" s="201"/>
    </row>
    <row r="2" spans="1:104" ht="13.5" thickBot="1" x14ac:dyDescent="0.25">
      <c r="A2" s="123"/>
      <c r="B2" s="124"/>
      <c r="C2" s="125"/>
      <c r="D2" s="125"/>
      <c r="E2" s="126"/>
      <c r="F2" s="125"/>
      <c r="G2" s="125"/>
    </row>
    <row r="3" spans="1:104" ht="13.5" thickTop="1" x14ac:dyDescent="0.2">
      <c r="A3" s="202" t="s">
        <v>5</v>
      </c>
      <c r="B3" s="203"/>
      <c r="C3" s="127" t="str">
        <f>CONCATENATE(cislostavby," ",nazevstavby)</f>
        <v xml:space="preserve"> TO-17-09 ZSS HAV-M1</v>
      </c>
      <c r="D3" s="128"/>
      <c r="E3" s="129"/>
      <c r="F3" s="130">
        <f>Rekapitulace!H1</f>
        <v>0</v>
      </c>
      <c r="G3" s="131"/>
    </row>
    <row r="4" spans="1:104" ht="13.5" thickBot="1" x14ac:dyDescent="0.25">
      <c r="A4" s="204" t="s">
        <v>1</v>
      </c>
      <c r="B4" s="205"/>
      <c r="C4" s="132" t="str">
        <f>CONCATENATE(cisloobjektu," ",nazevobjektu)</f>
        <v xml:space="preserve"> Sociální zařízení muži</v>
      </c>
      <c r="D4" s="133"/>
      <c r="E4" s="206"/>
      <c r="F4" s="206"/>
      <c r="G4" s="207"/>
    </row>
    <row r="5" spans="1:104" ht="13.5" thickTop="1" x14ac:dyDescent="0.2">
      <c r="A5" s="134"/>
      <c r="B5" s="135"/>
      <c r="C5" s="135"/>
      <c r="D5" s="123"/>
      <c r="E5" s="136"/>
      <c r="F5" s="123"/>
      <c r="G5" s="137"/>
    </row>
    <row r="6" spans="1:104" x14ac:dyDescent="0.2">
      <c r="A6" s="138" t="s">
        <v>58</v>
      </c>
      <c r="B6" s="139" t="s">
        <v>59</v>
      </c>
      <c r="C6" s="139" t="s">
        <v>60</v>
      </c>
      <c r="D6" s="139" t="s">
        <v>61</v>
      </c>
      <c r="E6" s="140" t="s">
        <v>62</v>
      </c>
      <c r="F6" s="139" t="s">
        <v>63</v>
      </c>
      <c r="G6" s="141" t="s">
        <v>64</v>
      </c>
    </row>
    <row r="7" spans="1:104" x14ac:dyDescent="0.2">
      <c r="A7" s="142" t="s">
        <v>65</v>
      </c>
      <c r="B7" s="143" t="s">
        <v>70</v>
      </c>
      <c r="C7" s="144" t="s">
        <v>71</v>
      </c>
      <c r="D7" s="145"/>
      <c r="E7" s="146"/>
      <c r="F7" s="146"/>
      <c r="G7" s="147"/>
      <c r="H7" s="148"/>
      <c r="I7" s="148"/>
      <c r="O7" s="149">
        <v>1</v>
      </c>
    </row>
    <row r="8" spans="1:104" ht="22.5" x14ac:dyDescent="0.2">
      <c r="A8" s="150">
        <v>1</v>
      </c>
      <c r="B8" s="151" t="s">
        <v>72</v>
      </c>
      <c r="C8" s="152" t="s">
        <v>73</v>
      </c>
      <c r="D8" s="153" t="s">
        <v>74</v>
      </c>
      <c r="E8" s="154">
        <v>32</v>
      </c>
      <c r="F8" s="154"/>
      <c r="G8" s="155">
        <f>E8*F8</f>
        <v>0</v>
      </c>
      <c r="O8" s="149">
        <v>2</v>
      </c>
      <c r="AA8" s="122">
        <v>12</v>
      </c>
      <c r="AB8" s="122">
        <v>0</v>
      </c>
      <c r="AC8" s="122">
        <v>1</v>
      </c>
      <c r="AZ8" s="122">
        <v>1</v>
      </c>
      <c r="BA8" s="122">
        <f>IF(AZ8=1,G8,0)</f>
        <v>0</v>
      </c>
      <c r="BB8" s="122">
        <f>IF(AZ8=2,G8,0)</f>
        <v>0</v>
      </c>
      <c r="BC8" s="122">
        <f>IF(AZ8=3,G8,0)</f>
        <v>0</v>
      </c>
      <c r="BD8" s="122">
        <f>IF(AZ8=4,G8,0)</f>
        <v>0</v>
      </c>
      <c r="BE8" s="122">
        <f>IF(AZ8=5,G8,0)</f>
        <v>0</v>
      </c>
      <c r="CZ8" s="122">
        <v>3.7670000000000002E-2</v>
      </c>
    </row>
    <row r="9" spans="1:104" x14ac:dyDescent="0.2">
      <c r="A9" s="150">
        <v>2</v>
      </c>
      <c r="B9" s="151" t="s">
        <v>75</v>
      </c>
      <c r="C9" s="152" t="s">
        <v>76</v>
      </c>
      <c r="D9" s="153" t="s">
        <v>74</v>
      </c>
      <c r="E9" s="154">
        <v>2.7</v>
      </c>
      <c r="F9" s="154"/>
      <c r="G9" s="155">
        <f>E9*F9</f>
        <v>0</v>
      </c>
      <c r="O9" s="149">
        <v>2</v>
      </c>
      <c r="AA9" s="122">
        <v>12</v>
      </c>
      <c r="AB9" s="122">
        <v>0</v>
      </c>
      <c r="AC9" s="122">
        <v>2</v>
      </c>
      <c r="AZ9" s="122">
        <v>1</v>
      </c>
      <c r="BA9" s="122">
        <f>IF(AZ9=1,G9,0)</f>
        <v>0</v>
      </c>
      <c r="BB9" s="122">
        <f>IF(AZ9=2,G9,0)</f>
        <v>0</v>
      </c>
      <c r="BC9" s="122">
        <f>IF(AZ9=3,G9,0)</f>
        <v>0</v>
      </c>
      <c r="BD9" s="122">
        <f>IF(AZ9=4,G9,0)</f>
        <v>0</v>
      </c>
      <c r="BE9" s="122">
        <f>IF(AZ9=5,G9,0)</f>
        <v>0</v>
      </c>
      <c r="CZ9" s="122">
        <v>0.16378999999999999</v>
      </c>
    </row>
    <row r="10" spans="1:104" x14ac:dyDescent="0.2">
      <c r="A10" s="156"/>
      <c r="B10" s="157"/>
      <c r="C10" s="199" t="s">
        <v>77</v>
      </c>
      <c r="D10" s="200"/>
      <c r="E10" s="158">
        <v>2.7</v>
      </c>
      <c r="F10" s="159"/>
      <c r="G10" s="160"/>
      <c r="M10" s="161" t="s">
        <v>77</v>
      </c>
      <c r="O10" s="149"/>
    </row>
    <row r="11" spans="1:104" x14ac:dyDescent="0.2">
      <c r="A11" s="162"/>
      <c r="B11" s="163" t="s">
        <v>68</v>
      </c>
      <c r="C11" s="164" t="str">
        <f>CONCATENATE(B7," ",C7)</f>
        <v>3 Svislé a kompletní konstrukce</v>
      </c>
      <c r="D11" s="162"/>
      <c r="E11" s="165"/>
      <c r="F11" s="165"/>
      <c r="G11" s="166">
        <f>SUM(G7:G10)</f>
        <v>0</v>
      </c>
      <c r="O11" s="149">
        <v>4</v>
      </c>
      <c r="BA11" s="167">
        <f>SUM(BA7:BA10)</f>
        <v>0</v>
      </c>
      <c r="BB11" s="167">
        <f>SUM(BB7:BB10)</f>
        <v>0</v>
      </c>
      <c r="BC11" s="167">
        <f>SUM(BC7:BC10)</f>
        <v>0</v>
      </c>
      <c r="BD11" s="167">
        <f>SUM(BD7:BD10)</f>
        <v>0</v>
      </c>
      <c r="BE11" s="167">
        <f>SUM(BE7:BE10)</f>
        <v>0</v>
      </c>
    </row>
    <row r="12" spans="1:104" x14ac:dyDescent="0.2">
      <c r="A12" s="142" t="s">
        <v>65</v>
      </c>
      <c r="B12" s="143" t="s">
        <v>78</v>
      </c>
      <c r="C12" s="144" t="s">
        <v>79</v>
      </c>
      <c r="D12" s="145"/>
      <c r="E12" s="146"/>
      <c r="F12" s="146"/>
      <c r="G12" s="147"/>
      <c r="H12" s="148"/>
      <c r="I12" s="148"/>
      <c r="O12" s="149">
        <v>1</v>
      </c>
    </row>
    <row r="13" spans="1:104" x14ac:dyDescent="0.2">
      <c r="A13" s="150">
        <v>3</v>
      </c>
      <c r="B13" s="151" t="s">
        <v>80</v>
      </c>
      <c r="C13" s="152" t="s">
        <v>81</v>
      </c>
      <c r="D13" s="153" t="s">
        <v>74</v>
      </c>
      <c r="E13" s="154">
        <v>7.5</v>
      </c>
      <c r="F13" s="154"/>
      <c r="G13" s="155">
        <f>E13*F13</f>
        <v>0</v>
      </c>
      <c r="O13" s="149">
        <v>2</v>
      </c>
      <c r="AA13" s="122">
        <v>12</v>
      </c>
      <c r="AB13" s="122">
        <v>0</v>
      </c>
      <c r="AC13" s="122">
        <v>3</v>
      </c>
      <c r="AZ13" s="122">
        <v>1</v>
      </c>
      <c r="BA13" s="122">
        <f>IF(AZ13=1,G13,0)</f>
        <v>0</v>
      </c>
      <c r="BB13" s="122">
        <f>IF(AZ13=2,G13,0)</f>
        <v>0</v>
      </c>
      <c r="BC13" s="122">
        <f>IF(AZ13=3,G13,0)</f>
        <v>0</v>
      </c>
      <c r="BD13" s="122">
        <f>IF(AZ13=4,G13,0)</f>
        <v>0</v>
      </c>
      <c r="BE13" s="122">
        <f>IF(AZ13=5,G13,0)</f>
        <v>0</v>
      </c>
      <c r="CZ13" s="122">
        <v>1.5720000000000001E-2</v>
      </c>
    </row>
    <row r="14" spans="1:104" x14ac:dyDescent="0.2">
      <c r="A14" s="150">
        <v>4</v>
      </c>
      <c r="B14" s="151" t="s">
        <v>82</v>
      </c>
      <c r="C14" s="152" t="s">
        <v>83</v>
      </c>
      <c r="D14" s="153" t="s">
        <v>74</v>
      </c>
      <c r="E14" s="154">
        <v>8.625</v>
      </c>
      <c r="F14" s="154"/>
      <c r="G14" s="155">
        <f>E14*F14</f>
        <v>0</v>
      </c>
      <c r="O14" s="149">
        <v>2</v>
      </c>
      <c r="AA14" s="122">
        <v>12</v>
      </c>
      <c r="AB14" s="122">
        <v>1</v>
      </c>
      <c r="AC14" s="122">
        <v>4</v>
      </c>
      <c r="AZ14" s="122">
        <v>1</v>
      </c>
      <c r="BA14" s="122">
        <f>IF(AZ14=1,G14,0)</f>
        <v>0</v>
      </c>
      <c r="BB14" s="122">
        <f>IF(AZ14=2,G14,0)</f>
        <v>0</v>
      </c>
      <c r="BC14" s="122">
        <f>IF(AZ14=3,G14,0)</f>
        <v>0</v>
      </c>
      <c r="BD14" s="122">
        <f>IF(AZ14=4,G14,0)</f>
        <v>0</v>
      </c>
      <c r="BE14" s="122">
        <f>IF(AZ14=5,G14,0)</f>
        <v>0</v>
      </c>
      <c r="CZ14" s="122">
        <v>1.1E-4</v>
      </c>
    </row>
    <row r="15" spans="1:104" x14ac:dyDescent="0.2">
      <c r="A15" s="156"/>
      <c r="B15" s="157"/>
      <c r="C15" s="199" t="s">
        <v>84</v>
      </c>
      <c r="D15" s="200"/>
      <c r="E15" s="158">
        <v>8.625</v>
      </c>
      <c r="F15" s="159"/>
      <c r="G15" s="160"/>
      <c r="M15" s="161" t="s">
        <v>84</v>
      </c>
      <c r="O15" s="149"/>
    </row>
    <row r="16" spans="1:104" x14ac:dyDescent="0.2">
      <c r="A16" s="162"/>
      <c r="B16" s="163" t="s">
        <v>68</v>
      </c>
      <c r="C16" s="164" t="str">
        <f>CONCATENATE(B12," ",C12)</f>
        <v>4 Vodorovné konstrukce</v>
      </c>
      <c r="D16" s="162"/>
      <c r="E16" s="165"/>
      <c r="F16" s="165"/>
      <c r="G16" s="166">
        <f>SUM(G12:G15)</f>
        <v>0</v>
      </c>
      <c r="O16" s="149">
        <v>4</v>
      </c>
      <c r="BA16" s="167">
        <f>SUM(BA12:BA15)</f>
        <v>0</v>
      </c>
      <c r="BB16" s="167">
        <f>SUM(BB12:BB15)</f>
        <v>0</v>
      </c>
      <c r="BC16" s="167">
        <f>SUM(BC12:BC15)</f>
        <v>0</v>
      </c>
      <c r="BD16" s="167">
        <f>SUM(BD12:BD15)</f>
        <v>0</v>
      </c>
      <c r="BE16" s="167">
        <f>SUM(BE12:BE15)</f>
        <v>0</v>
      </c>
    </row>
    <row r="17" spans="1:104" x14ac:dyDescent="0.2">
      <c r="A17" s="142" t="s">
        <v>65</v>
      </c>
      <c r="B17" s="143" t="s">
        <v>85</v>
      </c>
      <c r="C17" s="144" t="s">
        <v>86</v>
      </c>
      <c r="D17" s="145"/>
      <c r="E17" s="146"/>
      <c r="F17" s="146"/>
      <c r="G17" s="147"/>
      <c r="H17" s="148"/>
      <c r="I17" s="148"/>
      <c r="O17" s="149">
        <v>1</v>
      </c>
    </row>
    <row r="18" spans="1:104" x14ac:dyDescent="0.2">
      <c r="A18" s="150">
        <v>5</v>
      </c>
      <c r="B18" s="151" t="s">
        <v>87</v>
      </c>
      <c r="C18" s="152" t="s">
        <v>88</v>
      </c>
      <c r="D18" s="153" t="s">
        <v>74</v>
      </c>
      <c r="E18" s="154">
        <v>4</v>
      </c>
      <c r="F18" s="154"/>
      <c r="G18" s="155">
        <f>E18*F18</f>
        <v>0</v>
      </c>
      <c r="O18" s="149">
        <v>2</v>
      </c>
      <c r="AA18" s="122">
        <v>12</v>
      </c>
      <c r="AB18" s="122">
        <v>0</v>
      </c>
      <c r="AC18" s="122">
        <v>5</v>
      </c>
      <c r="AZ18" s="122">
        <v>1</v>
      </c>
      <c r="BA18" s="122">
        <f>IF(AZ18=1,G18,0)</f>
        <v>0</v>
      </c>
      <c r="BB18" s="122">
        <f>IF(AZ18=2,G18,0)</f>
        <v>0</v>
      </c>
      <c r="BC18" s="122">
        <f>IF(AZ18=3,G18,0)</f>
        <v>0</v>
      </c>
      <c r="BD18" s="122">
        <f>IF(AZ18=4,G18,0)</f>
        <v>0</v>
      </c>
      <c r="BE18" s="122">
        <f>IF(AZ18=5,G18,0)</f>
        <v>0</v>
      </c>
      <c r="CZ18" s="122">
        <v>3.5700000000000003E-2</v>
      </c>
    </row>
    <row r="19" spans="1:104" x14ac:dyDescent="0.2">
      <c r="A19" s="162"/>
      <c r="B19" s="163" t="s">
        <v>68</v>
      </c>
      <c r="C19" s="164" t="str">
        <f>CONCATENATE(B17," ",C17)</f>
        <v>61 Upravy povrchů vnitřní</v>
      </c>
      <c r="D19" s="162"/>
      <c r="E19" s="165"/>
      <c r="F19" s="165"/>
      <c r="G19" s="166">
        <f>SUM(G17:G18)</f>
        <v>0</v>
      </c>
      <c r="O19" s="149">
        <v>4</v>
      </c>
      <c r="BA19" s="167">
        <f>SUM(BA17:BA18)</f>
        <v>0</v>
      </c>
      <c r="BB19" s="167">
        <f>SUM(BB17:BB18)</f>
        <v>0</v>
      </c>
      <c r="BC19" s="167">
        <f>SUM(BC17:BC18)</f>
        <v>0</v>
      </c>
      <c r="BD19" s="167">
        <f>SUM(BD17:BD18)</f>
        <v>0</v>
      </c>
      <c r="BE19" s="167">
        <f>SUM(BE17:BE18)</f>
        <v>0</v>
      </c>
    </row>
    <row r="20" spans="1:104" x14ac:dyDescent="0.2">
      <c r="A20" s="142" t="s">
        <v>65</v>
      </c>
      <c r="B20" s="143" t="s">
        <v>89</v>
      </c>
      <c r="C20" s="144" t="s">
        <v>90</v>
      </c>
      <c r="D20" s="145"/>
      <c r="E20" s="146"/>
      <c r="F20" s="146"/>
      <c r="G20" s="147"/>
      <c r="H20" s="148"/>
      <c r="I20" s="148"/>
      <c r="O20" s="149">
        <v>1</v>
      </c>
    </row>
    <row r="21" spans="1:104" x14ac:dyDescent="0.2">
      <c r="A21" s="150">
        <v>6</v>
      </c>
      <c r="B21" s="151" t="s">
        <v>91</v>
      </c>
      <c r="C21" s="152" t="s">
        <v>92</v>
      </c>
      <c r="D21" s="153" t="s">
        <v>74</v>
      </c>
      <c r="E21" s="154">
        <v>1</v>
      </c>
      <c r="F21" s="154"/>
      <c r="G21" s="155">
        <f>E21*F21</f>
        <v>0</v>
      </c>
      <c r="O21" s="149">
        <v>2</v>
      </c>
      <c r="AA21" s="122">
        <v>12</v>
      </c>
      <c r="AB21" s="122">
        <v>0</v>
      </c>
      <c r="AC21" s="122">
        <v>6</v>
      </c>
      <c r="AZ21" s="122">
        <v>1</v>
      </c>
      <c r="BA21" s="122">
        <f>IF(AZ21=1,G21,0)</f>
        <v>0</v>
      </c>
      <c r="BB21" s="122">
        <f>IF(AZ21=2,G21,0)</f>
        <v>0</v>
      </c>
      <c r="BC21" s="122">
        <f>IF(AZ21=3,G21,0)</f>
        <v>0</v>
      </c>
      <c r="BD21" s="122">
        <f>IF(AZ21=4,G21,0)</f>
        <v>0</v>
      </c>
      <c r="BE21" s="122">
        <f>IF(AZ21=5,G21,0)</f>
        <v>0</v>
      </c>
      <c r="CZ21" s="122">
        <v>1.17E-3</v>
      </c>
    </row>
    <row r="22" spans="1:104" x14ac:dyDescent="0.2">
      <c r="A22" s="150">
        <v>7</v>
      </c>
      <c r="B22" s="151" t="s">
        <v>93</v>
      </c>
      <c r="C22" s="152" t="s">
        <v>94</v>
      </c>
      <c r="D22" s="153" t="s">
        <v>74</v>
      </c>
      <c r="E22" s="154">
        <v>7.5</v>
      </c>
      <c r="F22" s="154"/>
      <c r="G22" s="155">
        <f>E22*F22</f>
        <v>0</v>
      </c>
      <c r="O22" s="149">
        <v>2</v>
      </c>
      <c r="AA22" s="122">
        <v>12</v>
      </c>
      <c r="AB22" s="122">
        <v>0</v>
      </c>
      <c r="AC22" s="122">
        <v>7</v>
      </c>
      <c r="AZ22" s="122">
        <v>1</v>
      </c>
      <c r="BA22" s="122">
        <f>IF(AZ22=1,G22,0)</f>
        <v>0</v>
      </c>
      <c r="BB22" s="122">
        <f>IF(AZ22=2,G22,0)</f>
        <v>0</v>
      </c>
      <c r="BC22" s="122">
        <f>IF(AZ22=3,G22,0)</f>
        <v>0</v>
      </c>
      <c r="BD22" s="122">
        <f>IF(AZ22=4,G22,0)</f>
        <v>0</v>
      </c>
      <c r="BE22" s="122">
        <f>IF(AZ22=5,G22,0)</f>
        <v>0</v>
      </c>
      <c r="CZ22" s="122">
        <v>0</v>
      </c>
    </row>
    <row r="23" spans="1:104" x14ac:dyDescent="0.2">
      <c r="A23" s="150">
        <v>8</v>
      </c>
      <c r="B23" s="151" t="s">
        <v>95</v>
      </c>
      <c r="C23" s="152" t="s">
        <v>96</v>
      </c>
      <c r="D23" s="153" t="s">
        <v>74</v>
      </c>
      <c r="E23" s="154">
        <v>4.5</v>
      </c>
      <c r="F23" s="154"/>
      <c r="G23" s="155">
        <f>E23*F23</f>
        <v>0</v>
      </c>
      <c r="O23" s="149">
        <v>2</v>
      </c>
      <c r="AA23" s="122">
        <v>12</v>
      </c>
      <c r="AB23" s="122">
        <v>0</v>
      </c>
      <c r="AC23" s="122">
        <v>8</v>
      </c>
      <c r="AZ23" s="122">
        <v>1</v>
      </c>
      <c r="BA23" s="122">
        <f>IF(AZ23=1,G23,0)</f>
        <v>0</v>
      </c>
      <c r="BB23" s="122">
        <f>IF(AZ23=2,G23,0)</f>
        <v>0</v>
      </c>
      <c r="BC23" s="122">
        <f>IF(AZ23=3,G23,0)</f>
        <v>0</v>
      </c>
      <c r="BD23" s="122">
        <f>IF(AZ23=4,G23,0)</f>
        <v>0</v>
      </c>
      <c r="BE23" s="122">
        <f>IF(AZ23=5,G23,0)</f>
        <v>0</v>
      </c>
      <c r="CZ23" s="122">
        <v>6.7000000000000002E-4</v>
      </c>
    </row>
    <row r="24" spans="1:104" x14ac:dyDescent="0.2">
      <c r="A24" s="156"/>
      <c r="B24" s="157"/>
      <c r="C24" s="199" t="s">
        <v>97</v>
      </c>
      <c r="D24" s="200"/>
      <c r="E24" s="158">
        <v>4.5</v>
      </c>
      <c r="F24" s="159"/>
      <c r="G24" s="160"/>
      <c r="M24" s="161" t="s">
        <v>97</v>
      </c>
      <c r="O24" s="149"/>
    </row>
    <row r="25" spans="1:104" x14ac:dyDescent="0.2">
      <c r="A25" s="150">
        <v>9</v>
      </c>
      <c r="B25" s="151" t="s">
        <v>98</v>
      </c>
      <c r="C25" s="152" t="s">
        <v>99</v>
      </c>
      <c r="D25" s="153" t="s">
        <v>100</v>
      </c>
      <c r="E25" s="154">
        <v>1.1299999999999999</v>
      </c>
      <c r="F25" s="154"/>
      <c r="G25" s="155">
        <f>E25*F25</f>
        <v>0</v>
      </c>
      <c r="O25" s="149">
        <v>2</v>
      </c>
      <c r="AA25" s="122">
        <v>12</v>
      </c>
      <c r="AB25" s="122">
        <v>0</v>
      </c>
      <c r="AC25" s="122">
        <v>9</v>
      </c>
      <c r="AZ25" s="122">
        <v>1</v>
      </c>
      <c r="BA25" s="122">
        <f>IF(AZ25=1,G25,0)</f>
        <v>0</v>
      </c>
      <c r="BB25" s="122">
        <f>IF(AZ25=2,G25,0)</f>
        <v>0</v>
      </c>
      <c r="BC25" s="122">
        <f>IF(AZ25=3,G25,0)</f>
        <v>0</v>
      </c>
      <c r="BD25" s="122">
        <f>IF(AZ25=4,G25,0)</f>
        <v>0</v>
      </c>
      <c r="BE25" s="122">
        <f>IF(AZ25=5,G25,0)</f>
        <v>0</v>
      </c>
      <c r="CZ25" s="122">
        <v>0</v>
      </c>
    </row>
    <row r="26" spans="1:104" x14ac:dyDescent="0.2">
      <c r="A26" s="162"/>
      <c r="B26" s="163" t="s">
        <v>68</v>
      </c>
      <c r="C26" s="164" t="str">
        <f>CONCATENATE(B20," ",C20)</f>
        <v>96 Bourání konstrukcí</v>
      </c>
      <c r="D26" s="162"/>
      <c r="E26" s="165"/>
      <c r="F26" s="165"/>
      <c r="G26" s="166">
        <f>SUM(G20:G25)</f>
        <v>0</v>
      </c>
      <c r="O26" s="149">
        <v>4</v>
      </c>
      <c r="BA26" s="167">
        <f>SUM(BA20:BA25)</f>
        <v>0</v>
      </c>
      <c r="BB26" s="167">
        <f>SUM(BB20:BB25)</f>
        <v>0</v>
      </c>
      <c r="BC26" s="167">
        <f>SUM(BC20:BC25)</f>
        <v>0</v>
      </c>
      <c r="BD26" s="167">
        <f>SUM(BD20:BD25)</f>
        <v>0</v>
      </c>
      <c r="BE26" s="167">
        <f>SUM(BE20:BE25)</f>
        <v>0</v>
      </c>
    </row>
    <row r="27" spans="1:104" x14ac:dyDescent="0.2">
      <c r="A27" s="142" t="s">
        <v>65</v>
      </c>
      <c r="B27" s="143" t="s">
        <v>101</v>
      </c>
      <c r="C27" s="144" t="s">
        <v>102</v>
      </c>
      <c r="D27" s="145"/>
      <c r="E27" s="146"/>
      <c r="F27" s="146"/>
      <c r="G27" s="147"/>
      <c r="H27" s="148"/>
      <c r="I27" s="148"/>
      <c r="O27" s="149">
        <v>1</v>
      </c>
    </row>
    <row r="28" spans="1:104" x14ac:dyDescent="0.2">
      <c r="A28" s="150">
        <v>10</v>
      </c>
      <c r="B28" s="151" t="s">
        <v>103</v>
      </c>
      <c r="C28" s="152" t="s">
        <v>104</v>
      </c>
      <c r="D28" s="153" t="s">
        <v>105</v>
      </c>
      <c r="E28" s="154">
        <v>2.2999999999999998</v>
      </c>
      <c r="F28" s="154"/>
      <c r="G28" s="155">
        <f>E28*F28</f>
        <v>0</v>
      </c>
      <c r="O28" s="149">
        <v>2</v>
      </c>
      <c r="AA28" s="122">
        <v>12</v>
      </c>
      <c r="AB28" s="122">
        <v>0</v>
      </c>
      <c r="AC28" s="122">
        <v>10</v>
      </c>
      <c r="AZ28" s="122">
        <v>1</v>
      </c>
      <c r="BA28" s="122">
        <f>IF(AZ28=1,G28,0)</f>
        <v>0</v>
      </c>
      <c r="BB28" s="122">
        <f>IF(AZ28=2,G28,0)</f>
        <v>0</v>
      </c>
      <c r="BC28" s="122">
        <f>IF(AZ28=3,G28,0)</f>
        <v>0</v>
      </c>
      <c r="BD28" s="122">
        <f>IF(AZ28=4,G28,0)</f>
        <v>0</v>
      </c>
      <c r="BE28" s="122">
        <f>IF(AZ28=5,G28,0)</f>
        <v>0</v>
      </c>
      <c r="CZ28" s="122">
        <v>0</v>
      </c>
    </row>
    <row r="29" spans="1:104" x14ac:dyDescent="0.2">
      <c r="A29" s="150">
        <v>11</v>
      </c>
      <c r="B29" s="151" t="s">
        <v>106</v>
      </c>
      <c r="C29" s="152" t="s">
        <v>107</v>
      </c>
      <c r="D29" s="153" t="s">
        <v>105</v>
      </c>
      <c r="E29" s="154">
        <v>5</v>
      </c>
      <c r="F29" s="154"/>
      <c r="G29" s="155">
        <f>E29*F29</f>
        <v>0</v>
      </c>
      <c r="O29" s="149">
        <v>2</v>
      </c>
      <c r="AA29" s="122">
        <v>12</v>
      </c>
      <c r="AB29" s="122">
        <v>0</v>
      </c>
      <c r="AC29" s="122">
        <v>11</v>
      </c>
      <c r="AZ29" s="122">
        <v>1</v>
      </c>
      <c r="BA29" s="122">
        <f>IF(AZ29=1,G29,0)</f>
        <v>0</v>
      </c>
      <c r="BB29" s="122">
        <f>IF(AZ29=2,G29,0)</f>
        <v>0</v>
      </c>
      <c r="BC29" s="122">
        <f>IF(AZ29=3,G29,0)</f>
        <v>0</v>
      </c>
      <c r="BD29" s="122">
        <f>IF(AZ29=4,G29,0)</f>
        <v>0</v>
      </c>
      <c r="BE29" s="122">
        <f>IF(AZ29=5,G29,0)</f>
        <v>0</v>
      </c>
      <c r="CZ29" s="122">
        <v>4.8999999999999998E-4</v>
      </c>
    </row>
    <row r="30" spans="1:104" x14ac:dyDescent="0.2">
      <c r="A30" s="150">
        <v>12</v>
      </c>
      <c r="B30" s="151" t="s">
        <v>108</v>
      </c>
      <c r="C30" s="152" t="s">
        <v>109</v>
      </c>
      <c r="D30" s="153" t="s">
        <v>74</v>
      </c>
      <c r="E30" s="154">
        <v>36</v>
      </c>
      <c r="F30" s="154"/>
      <c r="G30" s="155">
        <f>E30*F30</f>
        <v>0</v>
      </c>
      <c r="O30" s="149">
        <v>2</v>
      </c>
      <c r="AA30" s="122">
        <v>12</v>
      </c>
      <c r="AB30" s="122">
        <v>0</v>
      </c>
      <c r="AC30" s="122">
        <v>12</v>
      </c>
      <c r="AZ30" s="122">
        <v>1</v>
      </c>
      <c r="BA30" s="122">
        <f>IF(AZ30=1,G30,0)</f>
        <v>0</v>
      </c>
      <c r="BB30" s="122">
        <f>IF(AZ30=2,G30,0)</f>
        <v>0</v>
      </c>
      <c r="BC30" s="122">
        <f>IF(AZ30=3,G30,0)</f>
        <v>0</v>
      </c>
      <c r="BD30" s="122">
        <f>IF(AZ30=4,G30,0)</f>
        <v>0</v>
      </c>
      <c r="BE30" s="122">
        <f>IF(AZ30=5,G30,0)</f>
        <v>0</v>
      </c>
      <c r="CZ30" s="122">
        <v>0</v>
      </c>
    </row>
    <row r="31" spans="1:104" x14ac:dyDescent="0.2">
      <c r="A31" s="150">
        <v>13</v>
      </c>
      <c r="B31" s="151" t="s">
        <v>110</v>
      </c>
      <c r="C31" s="152" t="s">
        <v>111</v>
      </c>
      <c r="D31" s="153" t="s">
        <v>112</v>
      </c>
      <c r="E31" s="154">
        <v>6.1418999999999997</v>
      </c>
      <c r="F31" s="154"/>
      <c r="G31" s="155">
        <f>E31*F31</f>
        <v>0</v>
      </c>
      <c r="O31" s="149">
        <v>2</v>
      </c>
      <c r="AA31" s="122">
        <v>12</v>
      </c>
      <c r="AB31" s="122">
        <v>0</v>
      </c>
      <c r="AC31" s="122">
        <v>13</v>
      </c>
      <c r="AZ31" s="122">
        <v>1</v>
      </c>
      <c r="BA31" s="122">
        <f>IF(AZ31=1,G31,0)</f>
        <v>0</v>
      </c>
      <c r="BB31" s="122">
        <f>IF(AZ31=2,G31,0)</f>
        <v>0</v>
      </c>
      <c r="BC31" s="122">
        <f>IF(AZ31=3,G31,0)</f>
        <v>0</v>
      </c>
      <c r="BD31" s="122">
        <f>IF(AZ31=4,G31,0)</f>
        <v>0</v>
      </c>
      <c r="BE31" s="122">
        <f>IF(AZ31=5,G31,0)</f>
        <v>0</v>
      </c>
      <c r="CZ31" s="122">
        <v>0</v>
      </c>
    </row>
    <row r="32" spans="1:104" x14ac:dyDescent="0.2">
      <c r="A32" s="156"/>
      <c r="B32" s="157"/>
      <c r="C32" s="199" t="s">
        <v>113</v>
      </c>
      <c r="D32" s="200"/>
      <c r="E32" s="158">
        <v>6.1418999999999997</v>
      </c>
      <c r="F32" s="159"/>
      <c r="G32" s="160"/>
      <c r="M32" s="161" t="s">
        <v>113</v>
      </c>
      <c r="O32" s="149"/>
    </row>
    <row r="33" spans="1:104" x14ac:dyDescent="0.2">
      <c r="A33" s="150">
        <v>14</v>
      </c>
      <c r="B33" s="151" t="s">
        <v>114</v>
      </c>
      <c r="C33" s="152" t="s">
        <v>115</v>
      </c>
      <c r="D33" s="153" t="s">
        <v>112</v>
      </c>
      <c r="E33" s="154">
        <v>24.567599999999999</v>
      </c>
      <c r="F33" s="154"/>
      <c r="G33" s="155">
        <f>E33*F33</f>
        <v>0</v>
      </c>
      <c r="O33" s="149">
        <v>2</v>
      </c>
      <c r="AA33" s="122">
        <v>12</v>
      </c>
      <c r="AB33" s="122">
        <v>0</v>
      </c>
      <c r="AC33" s="122">
        <v>14</v>
      </c>
      <c r="AZ33" s="122">
        <v>1</v>
      </c>
      <c r="BA33" s="122">
        <f>IF(AZ33=1,G33,0)</f>
        <v>0</v>
      </c>
      <c r="BB33" s="122">
        <f>IF(AZ33=2,G33,0)</f>
        <v>0</v>
      </c>
      <c r="BC33" s="122">
        <f>IF(AZ33=3,G33,0)</f>
        <v>0</v>
      </c>
      <c r="BD33" s="122">
        <f>IF(AZ33=4,G33,0)</f>
        <v>0</v>
      </c>
      <c r="BE33" s="122">
        <f>IF(AZ33=5,G33,0)</f>
        <v>0</v>
      </c>
      <c r="CZ33" s="122">
        <v>0</v>
      </c>
    </row>
    <row r="34" spans="1:104" x14ac:dyDescent="0.2">
      <c r="A34" s="156"/>
      <c r="B34" s="157"/>
      <c r="C34" s="199" t="s">
        <v>116</v>
      </c>
      <c r="D34" s="200"/>
      <c r="E34" s="158">
        <v>24.567599999999999</v>
      </c>
      <c r="F34" s="159"/>
      <c r="G34" s="160"/>
      <c r="M34" s="161" t="s">
        <v>116</v>
      </c>
      <c r="O34" s="149"/>
    </row>
    <row r="35" spans="1:104" x14ac:dyDescent="0.2">
      <c r="A35" s="150">
        <v>15</v>
      </c>
      <c r="B35" s="151" t="s">
        <v>117</v>
      </c>
      <c r="C35" s="152" t="s">
        <v>118</v>
      </c>
      <c r="D35" s="153" t="s">
        <v>112</v>
      </c>
      <c r="E35" s="154">
        <v>6.1418999999999997</v>
      </c>
      <c r="F35" s="154"/>
      <c r="G35" s="155">
        <f>E35*F35</f>
        <v>0</v>
      </c>
      <c r="O35" s="149">
        <v>2</v>
      </c>
      <c r="AA35" s="122">
        <v>12</v>
      </c>
      <c r="AB35" s="122">
        <v>0</v>
      </c>
      <c r="AC35" s="122">
        <v>15</v>
      </c>
      <c r="AZ35" s="122">
        <v>1</v>
      </c>
      <c r="BA35" s="122">
        <f>IF(AZ35=1,G35,0)</f>
        <v>0</v>
      </c>
      <c r="BB35" s="122">
        <f>IF(AZ35=2,G35,0)</f>
        <v>0</v>
      </c>
      <c r="BC35" s="122">
        <f>IF(AZ35=3,G35,0)</f>
        <v>0</v>
      </c>
      <c r="BD35" s="122">
        <f>IF(AZ35=4,G35,0)</f>
        <v>0</v>
      </c>
      <c r="BE35" s="122">
        <f>IF(AZ35=5,G35,0)</f>
        <v>0</v>
      </c>
      <c r="CZ35" s="122">
        <v>0</v>
      </c>
    </row>
    <row r="36" spans="1:104" x14ac:dyDescent="0.2">
      <c r="A36" s="162"/>
      <c r="B36" s="163" t="s">
        <v>68</v>
      </c>
      <c r="C36" s="164" t="str">
        <f>CONCATENATE(B27," ",C27)</f>
        <v>97 Prorážení otvorů</v>
      </c>
      <c r="D36" s="162"/>
      <c r="E36" s="165"/>
      <c r="F36" s="165"/>
      <c r="G36" s="166">
        <f>SUM(G27:G35)</f>
        <v>0</v>
      </c>
      <c r="O36" s="149">
        <v>4</v>
      </c>
      <c r="BA36" s="167">
        <f>SUM(BA27:BA35)</f>
        <v>0</v>
      </c>
      <c r="BB36" s="167">
        <f>SUM(BB27:BB35)</f>
        <v>0</v>
      </c>
      <c r="BC36" s="167">
        <f>SUM(BC27:BC35)</f>
        <v>0</v>
      </c>
      <c r="BD36" s="167">
        <f>SUM(BD27:BD35)</f>
        <v>0</v>
      </c>
      <c r="BE36" s="167">
        <f>SUM(BE27:BE35)</f>
        <v>0</v>
      </c>
    </row>
    <row r="37" spans="1:104" x14ac:dyDescent="0.2">
      <c r="A37" s="142" t="s">
        <v>65</v>
      </c>
      <c r="B37" s="143" t="s">
        <v>119</v>
      </c>
      <c r="C37" s="144" t="s">
        <v>120</v>
      </c>
      <c r="D37" s="145"/>
      <c r="E37" s="146"/>
      <c r="F37" s="146"/>
      <c r="G37" s="147"/>
      <c r="H37" s="148"/>
      <c r="I37" s="148"/>
      <c r="O37" s="149">
        <v>1</v>
      </c>
    </row>
    <row r="38" spans="1:104" x14ac:dyDescent="0.2">
      <c r="A38" s="150">
        <v>16</v>
      </c>
      <c r="B38" s="151" t="s">
        <v>121</v>
      </c>
      <c r="C38" s="152" t="s">
        <v>122</v>
      </c>
      <c r="D38" s="153" t="s">
        <v>112</v>
      </c>
      <c r="E38" s="154">
        <v>1.7722</v>
      </c>
      <c r="F38" s="154"/>
      <c r="G38" s="155">
        <f>E38*F38</f>
        <v>0</v>
      </c>
      <c r="O38" s="149">
        <v>2</v>
      </c>
      <c r="AA38" s="122">
        <v>12</v>
      </c>
      <c r="AB38" s="122">
        <v>0</v>
      </c>
      <c r="AC38" s="122">
        <v>16</v>
      </c>
      <c r="AZ38" s="122">
        <v>1</v>
      </c>
      <c r="BA38" s="122">
        <f>IF(AZ38=1,G38,0)</f>
        <v>0</v>
      </c>
      <c r="BB38" s="122">
        <f>IF(AZ38=2,G38,0)</f>
        <v>0</v>
      </c>
      <c r="BC38" s="122">
        <f>IF(AZ38=3,G38,0)</f>
        <v>0</v>
      </c>
      <c r="BD38" s="122">
        <f>IF(AZ38=4,G38,0)</f>
        <v>0</v>
      </c>
      <c r="BE38" s="122">
        <f>IF(AZ38=5,G38,0)</f>
        <v>0</v>
      </c>
      <c r="CZ38" s="122">
        <v>0</v>
      </c>
    </row>
    <row r="39" spans="1:104" x14ac:dyDescent="0.2">
      <c r="A39" s="156"/>
      <c r="B39" s="157"/>
      <c r="C39" s="199" t="s">
        <v>123</v>
      </c>
      <c r="D39" s="200"/>
      <c r="E39" s="158">
        <v>1.7722</v>
      </c>
      <c r="F39" s="159"/>
      <c r="G39" s="160"/>
      <c r="M39" s="161" t="s">
        <v>123</v>
      </c>
      <c r="O39" s="149"/>
    </row>
    <row r="40" spans="1:104" x14ac:dyDescent="0.2">
      <c r="A40" s="162"/>
      <c r="B40" s="163" t="s">
        <v>68</v>
      </c>
      <c r="C40" s="164" t="str">
        <f>CONCATENATE(B37," ",C37)</f>
        <v>99 Staveništní přesun hmot</v>
      </c>
      <c r="D40" s="162"/>
      <c r="E40" s="165"/>
      <c r="F40" s="165"/>
      <c r="G40" s="166">
        <f>SUM(G37:G39)</f>
        <v>0</v>
      </c>
      <c r="O40" s="149">
        <v>4</v>
      </c>
      <c r="BA40" s="167">
        <f>SUM(BA37:BA39)</f>
        <v>0</v>
      </c>
      <c r="BB40" s="167">
        <f>SUM(BB37:BB39)</f>
        <v>0</v>
      </c>
      <c r="BC40" s="167">
        <f>SUM(BC37:BC39)</f>
        <v>0</v>
      </c>
      <c r="BD40" s="167">
        <f>SUM(BD37:BD39)</f>
        <v>0</v>
      </c>
      <c r="BE40" s="167">
        <f>SUM(BE37:BE39)</f>
        <v>0</v>
      </c>
    </row>
    <row r="41" spans="1:104" x14ac:dyDescent="0.2">
      <c r="A41" s="142" t="s">
        <v>65</v>
      </c>
      <c r="B41" s="143" t="s">
        <v>124</v>
      </c>
      <c r="C41" s="144" t="s">
        <v>125</v>
      </c>
      <c r="D41" s="145"/>
      <c r="E41" s="146"/>
      <c r="F41" s="146"/>
      <c r="G41" s="147"/>
      <c r="H41" s="148"/>
      <c r="I41" s="148"/>
      <c r="O41" s="149">
        <v>1</v>
      </c>
    </row>
    <row r="42" spans="1:104" x14ac:dyDescent="0.2">
      <c r="A42" s="150">
        <v>17</v>
      </c>
      <c r="B42" s="151" t="s">
        <v>126</v>
      </c>
      <c r="C42" s="152" t="s">
        <v>127</v>
      </c>
      <c r="D42" s="153" t="s">
        <v>128</v>
      </c>
      <c r="E42" s="154">
        <v>1</v>
      </c>
      <c r="F42" s="154"/>
      <c r="G42" s="155">
        <f>E42*F42</f>
        <v>0</v>
      </c>
      <c r="O42" s="149">
        <v>2</v>
      </c>
      <c r="AA42" s="122">
        <v>12</v>
      </c>
      <c r="AB42" s="122">
        <v>0</v>
      </c>
      <c r="AC42" s="122">
        <v>17</v>
      </c>
      <c r="AZ42" s="122">
        <v>2</v>
      </c>
      <c r="BA42" s="122">
        <f>IF(AZ42=1,G42,0)</f>
        <v>0</v>
      </c>
      <c r="BB42" s="122">
        <f>IF(AZ42=2,G42,0)</f>
        <v>0</v>
      </c>
      <c r="BC42" s="122">
        <f>IF(AZ42=3,G42,0)</f>
        <v>0</v>
      </c>
      <c r="BD42" s="122">
        <f>IF(AZ42=4,G42,0)</f>
        <v>0</v>
      </c>
      <c r="BE42" s="122">
        <f>IF(AZ42=5,G42,0)</f>
        <v>0</v>
      </c>
      <c r="CZ42" s="122">
        <v>0</v>
      </c>
    </row>
    <row r="43" spans="1:104" x14ac:dyDescent="0.2">
      <c r="A43" s="162"/>
      <c r="B43" s="163" t="s">
        <v>68</v>
      </c>
      <c r="C43" s="164" t="str">
        <f>CONCATENATE(B41," ",C41)</f>
        <v>720 Zdravotechnická instalace</v>
      </c>
      <c r="D43" s="162"/>
      <c r="E43" s="165"/>
      <c r="F43" s="165"/>
      <c r="G43" s="166">
        <f>SUM(G41:G42)</f>
        <v>0</v>
      </c>
      <c r="O43" s="149">
        <v>4</v>
      </c>
      <c r="BA43" s="167">
        <f>SUM(BA41:BA42)</f>
        <v>0</v>
      </c>
      <c r="BB43" s="167">
        <f>SUM(BB41:BB42)</f>
        <v>0</v>
      </c>
      <c r="BC43" s="167">
        <f>SUM(BC41:BC42)</f>
        <v>0</v>
      </c>
      <c r="BD43" s="167">
        <f>SUM(BD41:BD42)</f>
        <v>0</v>
      </c>
      <c r="BE43" s="167">
        <f>SUM(BE41:BE42)</f>
        <v>0</v>
      </c>
    </row>
    <row r="44" spans="1:104" x14ac:dyDescent="0.2">
      <c r="A44" s="142" t="s">
        <v>65</v>
      </c>
      <c r="B44" s="143" t="s">
        <v>129</v>
      </c>
      <c r="C44" s="144" t="s">
        <v>130</v>
      </c>
      <c r="D44" s="145"/>
      <c r="E44" s="146"/>
      <c r="F44" s="146"/>
      <c r="G44" s="147"/>
      <c r="H44" s="148"/>
      <c r="I44" s="148"/>
      <c r="O44" s="149">
        <v>1</v>
      </c>
    </row>
    <row r="45" spans="1:104" x14ac:dyDescent="0.2">
      <c r="A45" s="150">
        <v>18</v>
      </c>
      <c r="B45" s="151" t="s">
        <v>131</v>
      </c>
      <c r="C45" s="152" t="s">
        <v>132</v>
      </c>
      <c r="D45" s="153" t="s">
        <v>133</v>
      </c>
      <c r="E45" s="154">
        <v>1</v>
      </c>
      <c r="F45" s="154"/>
      <c r="G45" s="155">
        <f>E45*F45</f>
        <v>0</v>
      </c>
      <c r="O45" s="149">
        <v>2</v>
      </c>
      <c r="AA45" s="122">
        <v>12</v>
      </c>
      <c r="AB45" s="122">
        <v>0</v>
      </c>
      <c r="AC45" s="122">
        <v>18</v>
      </c>
      <c r="AZ45" s="122">
        <v>2</v>
      </c>
      <c r="BA45" s="122">
        <f>IF(AZ45=1,G45,0)</f>
        <v>0</v>
      </c>
      <c r="BB45" s="122">
        <f>IF(AZ45=2,G45,0)</f>
        <v>0</v>
      </c>
      <c r="BC45" s="122">
        <f>IF(AZ45=3,G45,0)</f>
        <v>0</v>
      </c>
      <c r="BD45" s="122">
        <f>IF(AZ45=4,G45,0)</f>
        <v>0</v>
      </c>
      <c r="BE45" s="122">
        <f>IF(AZ45=5,G45,0)</f>
        <v>0</v>
      </c>
      <c r="CZ45" s="122">
        <v>1.1610000000000001E-2</v>
      </c>
    </row>
    <row r="46" spans="1:104" ht="22.5" x14ac:dyDescent="0.2">
      <c r="A46" s="150">
        <v>19</v>
      </c>
      <c r="B46" s="151" t="s">
        <v>134</v>
      </c>
      <c r="C46" s="152" t="s">
        <v>135</v>
      </c>
      <c r="D46" s="153" t="s">
        <v>133</v>
      </c>
      <c r="E46" s="154">
        <v>2</v>
      </c>
      <c r="F46" s="154"/>
      <c r="G46" s="155">
        <f>E46*F46</f>
        <v>0</v>
      </c>
      <c r="O46" s="149">
        <v>2</v>
      </c>
      <c r="AA46" s="122">
        <v>12</v>
      </c>
      <c r="AB46" s="122">
        <v>1</v>
      </c>
      <c r="AC46" s="122">
        <v>19</v>
      </c>
      <c r="AZ46" s="122">
        <v>2</v>
      </c>
      <c r="BA46" s="122">
        <f>IF(AZ46=1,G46,0)</f>
        <v>0</v>
      </c>
      <c r="BB46" s="122">
        <f>IF(AZ46=2,G46,0)</f>
        <v>0</v>
      </c>
      <c r="BC46" s="122">
        <f>IF(AZ46=3,G46,0)</f>
        <v>0</v>
      </c>
      <c r="BD46" s="122">
        <f>IF(AZ46=4,G46,0)</f>
        <v>0</v>
      </c>
      <c r="BE46" s="122">
        <f>IF(AZ46=5,G46,0)</f>
        <v>0</v>
      </c>
      <c r="CZ46" s="122">
        <v>1.8429999999999998E-2</v>
      </c>
    </row>
    <row r="47" spans="1:104" x14ac:dyDescent="0.2">
      <c r="A47" s="150">
        <v>20</v>
      </c>
      <c r="B47" s="151" t="s">
        <v>136</v>
      </c>
      <c r="C47" s="152" t="s">
        <v>137</v>
      </c>
      <c r="D47" s="153" t="s">
        <v>105</v>
      </c>
      <c r="E47" s="154">
        <v>1.18</v>
      </c>
      <c r="F47" s="154"/>
      <c r="G47" s="155">
        <f>E47*F47</f>
        <v>0</v>
      </c>
      <c r="O47" s="149">
        <v>2</v>
      </c>
      <c r="AA47" s="122">
        <v>12</v>
      </c>
      <c r="AB47" s="122">
        <v>0</v>
      </c>
      <c r="AC47" s="122">
        <v>20</v>
      </c>
      <c r="AZ47" s="122">
        <v>2</v>
      </c>
      <c r="BA47" s="122">
        <f>IF(AZ47=1,G47,0)</f>
        <v>0</v>
      </c>
      <c r="BB47" s="122">
        <f>IF(AZ47=2,G47,0)</f>
        <v>0</v>
      </c>
      <c r="BC47" s="122">
        <f>IF(AZ47=3,G47,0)</f>
        <v>0</v>
      </c>
      <c r="BD47" s="122">
        <f>IF(AZ47=4,G47,0)</f>
        <v>0</v>
      </c>
      <c r="BE47" s="122">
        <f>IF(AZ47=5,G47,0)</f>
        <v>0</v>
      </c>
      <c r="CZ47" s="122">
        <v>4.6999999999999999E-4</v>
      </c>
    </row>
    <row r="48" spans="1:104" x14ac:dyDescent="0.2">
      <c r="A48" s="162"/>
      <c r="B48" s="163" t="s">
        <v>68</v>
      </c>
      <c r="C48" s="164" t="str">
        <f>CONCATENATE(B44," ",C44)</f>
        <v>721 Vnitřní kanalizace</v>
      </c>
      <c r="D48" s="162"/>
      <c r="E48" s="165"/>
      <c r="F48" s="165"/>
      <c r="G48" s="166">
        <f>SUM(G44:G47)</f>
        <v>0</v>
      </c>
      <c r="O48" s="149">
        <v>4</v>
      </c>
      <c r="BA48" s="167">
        <f>SUM(BA44:BA47)</f>
        <v>0</v>
      </c>
      <c r="BB48" s="167">
        <f>SUM(BB44:BB47)</f>
        <v>0</v>
      </c>
      <c r="BC48" s="167">
        <f>SUM(BC44:BC47)</f>
        <v>0</v>
      </c>
      <c r="BD48" s="167">
        <f>SUM(BD44:BD47)</f>
        <v>0</v>
      </c>
      <c r="BE48" s="167">
        <f>SUM(BE44:BE47)</f>
        <v>0</v>
      </c>
    </row>
    <row r="49" spans="1:104" x14ac:dyDescent="0.2">
      <c r="A49" s="142" t="s">
        <v>65</v>
      </c>
      <c r="B49" s="143" t="s">
        <v>138</v>
      </c>
      <c r="C49" s="144" t="s">
        <v>139</v>
      </c>
      <c r="D49" s="145"/>
      <c r="E49" s="146"/>
      <c r="F49" s="146"/>
      <c r="G49" s="147"/>
      <c r="H49" s="148"/>
      <c r="I49" s="148"/>
      <c r="O49" s="149">
        <v>1</v>
      </c>
    </row>
    <row r="50" spans="1:104" x14ac:dyDescent="0.2">
      <c r="A50" s="150">
        <v>21</v>
      </c>
      <c r="B50" s="151" t="s">
        <v>140</v>
      </c>
      <c r="C50" s="152" t="s">
        <v>141</v>
      </c>
      <c r="D50" s="153" t="s">
        <v>105</v>
      </c>
      <c r="E50" s="154">
        <v>10</v>
      </c>
      <c r="F50" s="154"/>
      <c r="G50" s="155">
        <f>E50*F50</f>
        <v>0</v>
      </c>
      <c r="O50" s="149">
        <v>2</v>
      </c>
      <c r="AA50" s="122">
        <v>12</v>
      </c>
      <c r="AB50" s="122">
        <v>0</v>
      </c>
      <c r="AC50" s="122">
        <v>21</v>
      </c>
      <c r="AZ50" s="122">
        <v>2</v>
      </c>
      <c r="BA50" s="122">
        <f>IF(AZ50=1,G50,0)</f>
        <v>0</v>
      </c>
      <c r="BB50" s="122">
        <f>IF(AZ50=2,G50,0)</f>
        <v>0</v>
      </c>
      <c r="BC50" s="122">
        <f>IF(AZ50=3,G50,0)</f>
        <v>0</v>
      </c>
      <c r="BD50" s="122">
        <f>IF(AZ50=4,G50,0)</f>
        <v>0</v>
      </c>
      <c r="BE50" s="122">
        <f>IF(AZ50=5,G50,0)</f>
        <v>0</v>
      </c>
      <c r="CZ50" s="122">
        <v>3.9199999999999999E-3</v>
      </c>
    </row>
    <row r="51" spans="1:104" x14ac:dyDescent="0.2">
      <c r="A51" s="150">
        <v>22</v>
      </c>
      <c r="B51" s="151" t="s">
        <v>142</v>
      </c>
      <c r="C51" s="152" t="s">
        <v>143</v>
      </c>
      <c r="D51" s="153" t="s">
        <v>105</v>
      </c>
      <c r="E51" s="154">
        <v>10</v>
      </c>
      <c r="F51" s="154"/>
      <c r="G51" s="155">
        <f>E51*F51</f>
        <v>0</v>
      </c>
      <c r="O51" s="149">
        <v>2</v>
      </c>
      <c r="AA51" s="122">
        <v>12</v>
      </c>
      <c r="AB51" s="122">
        <v>0</v>
      </c>
      <c r="AC51" s="122">
        <v>22</v>
      </c>
      <c r="AZ51" s="122">
        <v>2</v>
      </c>
      <c r="BA51" s="122">
        <f>IF(AZ51=1,G51,0)</f>
        <v>0</v>
      </c>
      <c r="BB51" s="122">
        <f>IF(AZ51=2,G51,0)</f>
        <v>0</v>
      </c>
      <c r="BC51" s="122">
        <f>IF(AZ51=3,G51,0)</f>
        <v>0</v>
      </c>
      <c r="BD51" s="122">
        <f>IF(AZ51=4,G51,0)</f>
        <v>0</v>
      </c>
      <c r="BE51" s="122">
        <f>IF(AZ51=5,G51,0)</f>
        <v>0</v>
      </c>
      <c r="CZ51" s="122">
        <v>3.9300000000000003E-3</v>
      </c>
    </row>
    <row r="52" spans="1:104" x14ac:dyDescent="0.2">
      <c r="A52" s="150">
        <v>23</v>
      </c>
      <c r="B52" s="151" t="s">
        <v>144</v>
      </c>
      <c r="C52" s="152" t="s">
        <v>145</v>
      </c>
      <c r="D52" s="153" t="s">
        <v>133</v>
      </c>
      <c r="E52" s="154">
        <v>6</v>
      </c>
      <c r="F52" s="154"/>
      <c r="G52" s="155">
        <f>E52*F52</f>
        <v>0</v>
      </c>
      <c r="O52" s="149">
        <v>2</v>
      </c>
      <c r="AA52" s="122">
        <v>12</v>
      </c>
      <c r="AB52" s="122">
        <v>0</v>
      </c>
      <c r="AC52" s="122">
        <v>23</v>
      </c>
      <c r="AZ52" s="122">
        <v>2</v>
      </c>
      <c r="BA52" s="122">
        <f>IF(AZ52=1,G52,0)</f>
        <v>0</v>
      </c>
      <c r="BB52" s="122">
        <f>IF(AZ52=2,G52,0)</f>
        <v>0</v>
      </c>
      <c r="BC52" s="122">
        <f>IF(AZ52=3,G52,0)</f>
        <v>0</v>
      </c>
      <c r="BD52" s="122">
        <f>IF(AZ52=4,G52,0)</f>
        <v>0</v>
      </c>
      <c r="BE52" s="122">
        <f>IF(AZ52=5,G52,0)</f>
        <v>0</v>
      </c>
      <c r="CZ52" s="122">
        <v>1E-4</v>
      </c>
    </row>
    <row r="53" spans="1:104" x14ac:dyDescent="0.2">
      <c r="A53" s="162"/>
      <c r="B53" s="163" t="s">
        <v>68</v>
      </c>
      <c r="C53" s="164" t="str">
        <f>CONCATENATE(B49," ",C49)</f>
        <v>722 Vnitřní vodovod</v>
      </c>
      <c r="D53" s="162"/>
      <c r="E53" s="165"/>
      <c r="F53" s="165"/>
      <c r="G53" s="166">
        <f>SUM(G49:G52)</f>
        <v>0</v>
      </c>
      <c r="O53" s="149">
        <v>4</v>
      </c>
      <c r="BA53" s="167">
        <f>SUM(BA49:BA52)</f>
        <v>0</v>
      </c>
      <c r="BB53" s="167">
        <f>SUM(BB49:BB52)</f>
        <v>0</v>
      </c>
      <c r="BC53" s="167">
        <f>SUM(BC49:BC52)</f>
        <v>0</v>
      </c>
      <c r="BD53" s="167">
        <f>SUM(BD49:BD52)</f>
        <v>0</v>
      </c>
      <c r="BE53" s="167">
        <f>SUM(BE49:BE52)</f>
        <v>0</v>
      </c>
    </row>
    <row r="54" spans="1:104" x14ac:dyDescent="0.2">
      <c r="A54" s="142" t="s">
        <v>65</v>
      </c>
      <c r="B54" s="143" t="s">
        <v>146</v>
      </c>
      <c r="C54" s="144" t="s">
        <v>147</v>
      </c>
      <c r="D54" s="145"/>
      <c r="E54" s="146"/>
      <c r="F54" s="146"/>
      <c r="G54" s="147"/>
      <c r="H54" s="148"/>
      <c r="I54" s="148"/>
      <c r="O54" s="149">
        <v>1</v>
      </c>
    </row>
    <row r="55" spans="1:104" x14ac:dyDescent="0.2">
      <c r="A55" s="150">
        <v>24</v>
      </c>
      <c r="B55" s="151" t="s">
        <v>148</v>
      </c>
      <c r="C55" s="152" t="s">
        <v>149</v>
      </c>
      <c r="D55" s="153" t="s">
        <v>128</v>
      </c>
      <c r="E55" s="154">
        <v>1</v>
      </c>
      <c r="F55" s="154"/>
      <c r="G55" s="155">
        <f t="shared" ref="G55:G78" si="0">E55*F55</f>
        <v>0</v>
      </c>
      <c r="O55" s="149">
        <v>2</v>
      </c>
      <c r="AA55" s="122">
        <v>12</v>
      </c>
      <c r="AB55" s="122">
        <v>0</v>
      </c>
      <c r="AC55" s="122">
        <v>24</v>
      </c>
      <c r="AZ55" s="122">
        <v>2</v>
      </c>
      <c r="BA55" s="122">
        <f t="shared" ref="BA55:BA78" si="1">IF(AZ55=1,G55,0)</f>
        <v>0</v>
      </c>
      <c r="BB55" s="122">
        <f t="shared" ref="BB55:BB78" si="2">IF(AZ55=2,G55,0)</f>
        <v>0</v>
      </c>
      <c r="BC55" s="122">
        <f t="shared" ref="BC55:BC78" si="3">IF(AZ55=3,G55,0)</f>
        <v>0</v>
      </c>
      <c r="BD55" s="122">
        <f t="shared" ref="BD55:BD78" si="4">IF(AZ55=4,G55,0)</f>
        <v>0</v>
      </c>
      <c r="BE55" s="122">
        <f t="shared" ref="BE55:BE78" si="5">IF(AZ55=5,G55,0)</f>
        <v>0</v>
      </c>
      <c r="CZ55" s="122">
        <v>0</v>
      </c>
    </row>
    <row r="56" spans="1:104" x14ac:dyDescent="0.2">
      <c r="A56" s="150">
        <v>25</v>
      </c>
      <c r="B56" s="151" t="s">
        <v>150</v>
      </c>
      <c r="C56" s="152" t="s">
        <v>151</v>
      </c>
      <c r="D56" s="153" t="s">
        <v>128</v>
      </c>
      <c r="E56" s="154">
        <v>1</v>
      </c>
      <c r="F56" s="154"/>
      <c r="G56" s="155">
        <f t="shared" si="0"/>
        <v>0</v>
      </c>
      <c r="O56" s="149">
        <v>2</v>
      </c>
      <c r="AA56" s="122">
        <v>12</v>
      </c>
      <c r="AB56" s="122">
        <v>0</v>
      </c>
      <c r="AC56" s="122">
        <v>25</v>
      </c>
      <c r="AZ56" s="122">
        <v>2</v>
      </c>
      <c r="BA56" s="122">
        <f t="shared" si="1"/>
        <v>0</v>
      </c>
      <c r="BB56" s="122">
        <f t="shared" si="2"/>
        <v>0</v>
      </c>
      <c r="BC56" s="122">
        <f t="shared" si="3"/>
        <v>0</v>
      </c>
      <c r="BD56" s="122">
        <f t="shared" si="4"/>
        <v>0</v>
      </c>
      <c r="BE56" s="122">
        <f t="shared" si="5"/>
        <v>0</v>
      </c>
      <c r="CZ56" s="122">
        <v>0</v>
      </c>
    </row>
    <row r="57" spans="1:104" x14ac:dyDescent="0.2">
      <c r="A57" s="150">
        <v>26</v>
      </c>
      <c r="B57" s="151" t="s">
        <v>152</v>
      </c>
      <c r="C57" s="152" t="s">
        <v>153</v>
      </c>
      <c r="D57" s="153" t="s">
        <v>128</v>
      </c>
      <c r="E57" s="154">
        <v>1</v>
      </c>
      <c r="F57" s="154"/>
      <c r="G57" s="155">
        <f t="shared" si="0"/>
        <v>0</v>
      </c>
      <c r="O57" s="149">
        <v>2</v>
      </c>
      <c r="AA57" s="122">
        <v>12</v>
      </c>
      <c r="AB57" s="122">
        <v>0</v>
      </c>
      <c r="AC57" s="122">
        <v>26</v>
      </c>
      <c r="AZ57" s="122">
        <v>2</v>
      </c>
      <c r="BA57" s="122">
        <f t="shared" si="1"/>
        <v>0</v>
      </c>
      <c r="BB57" s="122">
        <f t="shared" si="2"/>
        <v>0</v>
      </c>
      <c r="BC57" s="122">
        <f t="shared" si="3"/>
        <v>0</v>
      </c>
      <c r="BD57" s="122">
        <f t="shared" si="4"/>
        <v>0</v>
      </c>
      <c r="BE57" s="122">
        <f t="shared" si="5"/>
        <v>0</v>
      </c>
      <c r="CZ57" s="122">
        <v>0</v>
      </c>
    </row>
    <row r="58" spans="1:104" x14ac:dyDescent="0.2">
      <c r="A58" s="150">
        <v>27</v>
      </c>
      <c r="B58" s="151" t="s">
        <v>154</v>
      </c>
      <c r="C58" s="152" t="s">
        <v>155</v>
      </c>
      <c r="D58" s="153" t="s">
        <v>128</v>
      </c>
      <c r="E58" s="154">
        <v>3</v>
      </c>
      <c r="F58" s="154"/>
      <c r="G58" s="155">
        <f t="shared" si="0"/>
        <v>0</v>
      </c>
      <c r="O58" s="149">
        <v>2</v>
      </c>
      <c r="AA58" s="122">
        <v>12</v>
      </c>
      <c r="AB58" s="122">
        <v>0</v>
      </c>
      <c r="AC58" s="122">
        <v>27</v>
      </c>
      <c r="AZ58" s="122">
        <v>2</v>
      </c>
      <c r="BA58" s="122">
        <f t="shared" si="1"/>
        <v>0</v>
      </c>
      <c r="BB58" s="122">
        <f t="shared" si="2"/>
        <v>0</v>
      </c>
      <c r="BC58" s="122">
        <f t="shared" si="3"/>
        <v>0</v>
      </c>
      <c r="BD58" s="122">
        <f t="shared" si="4"/>
        <v>0</v>
      </c>
      <c r="BE58" s="122">
        <f t="shared" si="5"/>
        <v>0</v>
      </c>
      <c r="CZ58" s="122">
        <v>8.0000000000000007E-5</v>
      </c>
    </row>
    <row r="59" spans="1:104" x14ac:dyDescent="0.2">
      <c r="A59" s="150">
        <v>28</v>
      </c>
      <c r="B59" s="151" t="s">
        <v>156</v>
      </c>
      <c r="C59" s="152" t="s">
        <v>157</v>
      </c>
      <c r="D59" s="153" t="s">
        <v>128</v>
      </c>
      <c r="E59" s="154">
        <v>1</v>
      </c>
      <c r="F59" s="154"/>
      <c r="G59" s="155">
        <f t="shared" si="0"/>
        <v>0</v>
      </c>
      <c r="O59" s="149">
        <v>2</v>
      </c>
      <c r="AA59" s="122">
        <v>12</v>
      </c>
      <c r="AB59" s="122">
        <v>0</v>
      </c>
      <c r="AC59" s="122">
        <v>28</v>
      </c>
      <c r="AZ59" s="122">
        <v>2</v>
      </c>
      <c r="BA59" s="122">
        <f t="shared" si="1"/>
        <v>0</v>
      </c>
      <c r="BB59" s="122">
        <f t="shared" si="2"/>
        <v>0</v>
      </c>
      <c r="BC59" s="122">
        <f t="shared" si="3"/>
        <v>0</v>
      </c>
      <c r="BD59" s="122">
        <f t="shared" si="4"/>
        <v>0</v>
      </c>
      <c r="BE59" s="122">
        <f t="shared" si="5"/>
        <v>0</v>
      </c>
      <c r="CZ59" s="122">
        <v>2.2399999999999998E-3</v>
      </c>
    </row>
    <row r="60" spans="1:104" x14ac:dyDescent="0.2">
      <c r="A60" s="150">
        <v>29</v>
      </c>
      <c r="B60" s="151" t="s">
        <v>158</v>
      </c>
      <c r="C60" s="152" t="s">
        <v>159</v>
      </c>
      <c r="D60" s="153" t="s">
        <v>133</v>
      </c>
      <c r="E60" s="154">
        <v>1</v>
      </c>
      <c r="F60" s="154"/>
      <c r="G60" s="155">
        <f t="shared" si="0"/>
        <v>0</v>
      </c>
      <c r="O60" s="149">
        <v>2</v>
      </c>
      <c r="AA60" s="122">
        <v>12</v>
      </c>
      <c r="AB60" s="122">
        <v>1</v>
      </c>
      <c r="AC60" s="122">
        <v>29</v>
      </c>
      <c r="AZ60" s="122">
        <v>2</v>
      </c>
      <c r="BA60" s="122">
        <f t="shared" si="1"/>
        <v>0</v>
      </c>
      <c r="BB60" s="122">
        <f t="shared" si="2"/>
        <v>0</v>
      </c>
      <c r="BC60" s="122">
        <f t="shared" si="3"/>
        <v>0</v>
      </c>
      <c r="BD60" s="122">
        <f t="shared" si="4"/>
        <v>0</v>
      </c>
      <c r="BE60" s="122">
        <f t="shared" si="5"/>
        <v>0</v>
      </c>
      <c r="CZ60" s="122">
        <v>2.1999999999999999E-2</v>
      </c>
    </row>
    <row r="61" spans="1:104" x14ac:dyDescent="0.2">
      <c r="A61" s="150">
        <v>30</v>
      </c>
      <c r="B61" s="151" t="s">
        <v>160</v>
      </c>
      <c r="C61" s="152" t="s">
        <v>161</v>
      </c>
      <c r="D61" s="153" t="s">
        <v>162</v>
      </c>
      <c r="E61" s="154">
        <v>1</v>
      </c>
      <c r="F61" s="154"/>
      <c r="G61" s="155">
        <f t="shared" si="0"/>
        <v>0</v>
      </c>
      <c r="O61" s="149">
        <v>2</v>
      </c>
      <c r="AA61" s="122">
        <v>12</v>
      </c>
      <c r="AB61" s="122">
        <v>1</v>
      </c>
      <c r="AC61" s="122">
        <v>30</v>
      </c>
      <c r="AZ61" s="122">
        <v>2</v>
      </c>
      <c r="BA61" s="122">
        <f t="shared" si="1"/>
        <v>0</v>
      </c>
      <c r="BB61" s="122">
        <f t="shared" si="2"/>
        <v>0</v>
      </c>
      <c r="BC61" s="122">
        <f t="shared" si="3"/>
        <v>0</v>
      </c>
      <c r="BD61" s="122">
        <f t="shared" si="4"/>
        <v>0</v>
      </c>
      <c r="BE61" s="122">
        <f t="shared" si="5"/>
        <v>0</v>
      </c>
      <c r="CZ61" s="122">
        <v>1E-3</v>
      </c>
    </row>
    <row r="62" spans="1:104" x14ac:dyDescent="0.2">
      <c r="A62" s="150">
        <v>31</v>
      </c>
      <c r="B62" s="151" t="s">
        <v>163</v>
      </c>
      <c r="C62" s="152" t="s">
        <v>164</v>
      </c>
      <c r="D62" s="153" t="s">
        <v>133</v>
      </c>
      <c r="E62" s="154">
        <v>1</v>
      </c>
      <c r="F62" s="154"/>
      <c r="G62" s="155">
        <f t="shared" si="0"/>
        <v>0</v>
      </c>
      <c r="O62" s="149">
        <v>2</v>
      </c>
      <c r="AA62" s="122">
        <v>12</v>
      </c>
      <c r="AB62" s="122">
        <v>1</v>
      </c>
      <c r="AC62" s="122">
        <v>31</v>
      </c>
      <c r="AZ62" s="122">
        <v>2</v>
      </c>
      <c r="BA62" s="122">
        <f t="shared" si="1"/>
        <v>0</v>
      </c>
      <c r="BB62" s="122">
        <f t="shared" si="2"/>
        <v>0</v>
      </c>
      <c r="BC62" s="122">
        <f t="shared" si="3"/>
        <v>0</v>
      </c>
      <c r="BD62" s="122">
        <f t="shared" si="4"/>
        <v>0</v>
      </c>
      <c r="BE62" s="122">
        <f t="shared" si="5"/>
        <v>0</v>
      </c>
      <c r="CZ62" s="122">
        <v>2.2000000000000001E-4</v>
      </c>
    </row>
    <row r="63" spans="1:104" x14ac:dyDescent="0.2">
      <c r="A63" s="150">
        <v>32</v>
      </c>
      <c r="B63" s="151" t="s">
        <v>165</v>
      </c>
      <c r="C63" s="152" t="s">
        <v>166</v>
      </c>
      <c r="D63" s="153" t="s">
        <v>133</v>
      </c>
      <c r="E63" s="154">
        <v>1</v>
      </c>
      <c r="F63" s="154"/>
      <c r="G63" s="155">
        <f t="shared" si="0"/>
        <v>0</v>
      </c>
      <c r="O63" s="149">
        <v>2</v>
      </c>
      <c r="AA63" s="122">
        <v>12</v>
      </c>
      <c r="AB63" s="122">
        <v>0</v>
      </c>
      <c r="AC63" s="122">
        <v>32</v>
      </c>
      <c r="AZ63" s="122">
        <v>2</v>
      </c>
      <c r="BA63" s="122">
        <f t="shared" si="1"/>
        <v>0</v>
      </c>
      <c r="BB63" s="122">
        <f t="shared" si="2"/>
        <v>0</v>
      </c>
      <c r="BC63" s="122">
        <f t="shared" si="3"/>
        <v>0</v>
      </c>
      <c r="BD63" s="122">
        <f t="shared" si="4"/>
        <v>0</v>
      </c>
      <c r="BE63" s="122">
        <f t="shared" si="5"/>
        <v>0</v>
      </c>
      <c r="CZ63" s="122">
        <v>3.6999999999999999E-4</v>
      </c>
    </row>
    <row r="64" spans="1:104" x14ac:dyDescent="0.2">
      <c r="A64" s="150">
        <v>33</v>
      </c>
      <c r="B64" s="151" t="s">
        <v>167</v>
      </c>
      <c r="C64" s="152" t="s">
        <v>168</v>
      </c>
      <c r="D64" s="153" t="s">
        <v>133</v>
      </c>
      <c r="E64" s="154">
        <v>1</v>
      </c>
      <c r="F64" s="154"/>
      <c r="G64" s="155">
        <f t="shared" si="0"/>
        <v>0</v>
      </c>
      <c r="O64" s="149">
        <v>2</v>
      </c>
      <c r="AA64" s="122">
        <v>12</v>
      </c>
      <c r="AB64" s="122">
        <v>1</v>
      </c>
      <c r="AC64" s="122">
        <v>33</v>
      </c>
      <c r="AZ64" s="122">
        <v>2</v>
      </c>
      <c r="BA64" s="122">
        <f t="shared" si="1"/>
        <v>0</v>
      </c>
      <c r="BB64" s="122">
        <f t="shared" si="2"/>
        <v>0</v>
      </c>
      <c r="BC64" s="122">
        <f t="shared" si="3"/>
        <v>0</v>
      </c>
      <c r="BD64" s="122">
        <f t="shared" si="4"/>
        <v>0</v>
      </c>
      <c r="BE64" s="122">
        <f t="shared" si="5"/>
        <v>0</v>
      </c>
      <c r="CZ64" s="122">
        <v>1.5E-3</v>
      </c>
    </row>
    <row r="65" spans="1:104" x14ac:dyDescent="0.2">
      <c r="A65" s="150">
        <v>34</v>
      </c>
      <c r="B65" s="151" t="s">
        <v>169</v>
      </c>
      <c r="C65" s="152" t="s">
        <v>170</v>
      </c>
      <c r="D65" s="153" t="s">
        <v>133</v>
      </c>
      <c r="E65" s="154">
        <v>3</v>
      </c>
      <c r="F65" s="154"/>
      <c r="G65" s="155">
        <f t="shared" si="0"/>
        <v>0</v>
      </c>
      <c r="O65" s="149">
        <v>2</v>
      </c>
      <c r="AA65" s="122">
        <v>12</v>
      </c>
      <c r="AB65" s="122">
        <v>0</v>
      </c>
      <c r="AC65" s="122">
        <v>34</v>
      </c>
      <c r="AZ65" s="122">
        <v>2</v>
      </c>
      <c r="BA65" s="122">
        <f t="shared" si="1"/>
        <v>0</v>
      </c>
      <c r="BB65" s="122">
        <f t="shared" si="2"/>
        <v>0</v>
      </c>
      <c r="BC65" s="122">
        <f t="shared" si="3"/>
        <v>0</v>
      </c>
      <c r="BD65" s="122">
        <f t="shared" si="4"/>
        <v>0</v>
      </c>
      <c r="BE65" s="122">
        <f t="shared" si="5"/>
        <v>0</v>
      </c>
      <c r="CZ65" s="122">
        <v>0</v>
      </c>
    </row>
    <row r="66" spans="1:104" ht="22.5" x14ac:dyDescent="0.2">
      <c r="A66" s="150">
        <v>35</v>
      </c>
      <c r="B66" s="151" t="s">
        <v>171</v>
      </c>
      <c r="C66" s="152" t="s">
        <v>172</v>
      </c>
      <c r="D66" s="153" t="s">
        <v>133</v>
      </c>
      <c r="E66" s="154">
        <v>1</v>
      </c>
      <c r="F66" s="154"/>
      <c r="G66" s="155">
        <f t="shared" si="0"/>
        <v>0</v>
      </c>
      <c r="O66" s="149">
        <v>2</v>
      </c>
      <c r="AA66" s="122">
        <v>12</v>
      </c>
      <c r="AB66" s="122">
        <v>0</v>
      </c>
      <c r="AC66" s="122">
        <v>35</v>
      </c>
      <c r="AZ66" s="122">
        <v>2</v>
      </c>
      <c r="BA66" s="122">
        <f t="shared" si="1"/>
        <v>0</v>
      </c>
      <c r="BB66" s="122">
        <f t="shared" si="2"/>
        <v>0</v>
      </c>
      <c r="BC66" s="122">
        <f t="shared" si="3"/>
        <v>0</v>
      </c>
      <c r="BD66" s="122">
        <f t="shared" si="4"/>
        <v>0</v>
      </c>
      <c r="BE66" s="122">
        <f t="shared" si="5"/>
        <v>0</v>
      </c>
      <c r="CZ66" s="122">
        <v>8.8999999999999995E-4</v>
      </c>
    </row>
    <row r="67" spans="1:104" ht="22.5" x14ac:dyDescent="0.2">
      <c r="A67" s="150">
        <v>36</v>
      </c>
      <c r="B67" s="151" t="s">
        <v>173</v>
      </c>
      <c r="C67" s="152" t="s">
        <v>174</v>
      </c>
      <c r="D67" s="153" t="s">
        <v>67</v>
      </c>
      <c r="E67" s="154">
        <v>3</v>
      </c>
      <c r="F67" s="154"/>
      <c r="G67" s="155">
        <f t="shared" si="0"/>
        <v>0</v>
      </c>
      <c r="O67" s="149">
        <v>2</v>
      </c>
      <c r="AA67" s="122">
        <v>12</v>
      </c>
      <c r="AB67" s="122">
        <v>1</v>
      </c>
      <c r="AC67" s="122">
        <v>36</v>
      </c>
      <c r="AZ67" s="122">
        <v>2</v>
      </c>
      <c r="BA67" s="122">
        <f t="shared" si="1"/>
        <v>0</v>
      </c>
      <c r="BB67" s="122">
        <f t="shared" si="2"/>
        <v>0</v>
      </c>
      <c r="BC67" s="122">
        <f t="shared" si="3"/>
        <v>0</v>
      </c>
      <c r="BD67" s="122">
        <f t="shared" si="4"/>
        <v>0</v>
      </c>
      <c r="BE67" s="122">
        <f t="shared" si="5"/>
        <v>0</v>
      </c>
      <c r="CZ67" s="122">
        <v>1E-3</v>
      </c>
    </row>
    <row r="68" spans="1:104" x14ac:dyDescent="0.2">
      <c r="A68" s="150">
        <v>37</v>
      </c>
      <c r="B68" s="151" t="s">
        <v>175</v>
      </c>
      <c r="C68" s="152" t="s">
        <v>176</v>
      </c>
      <c r="D68" s="153" t="s">
        <v>177</v>
      </c>
      <c r="E68" s="154">
        <v>21</v>
      </c>
      <c r="F68" s="154"/>
      <c r="G68" s="155">
        <f t="shared" si="0"/>
        <v>0</v>
      </c>
      <c r="O68" s="149">
        <v>2</v>
      </c>
      <c r="AA68" s="122">
        <v>12</v>
      </c>
      <c r="AB68" s="122">
        <v>0</v>
      </c>
      <c r="AC68" s="122">
        <v>37</v>
      </c>
      <c r="AZ68" s="122">
        <v>2</v>
      </c>
      <c r="BA68" s="122">
        <f t="shared" si="1"/>
        <v>0</v>
      </c>
      <c r="BB68" s="122">
        <f t="shared" si="2"/>
        <v>0</v>
      </c>
      <c r="BC68" s="122">
        <f t="shared" si="3"/>
        <v>0</v>
      </c>
      <c r="BD68" s="122">
        <f t="shared" si="4"/>
        <v>0</v>
      </c>
      <c r="BE68" s="122">
        <f t="shared" si="5"/>
        <v>0</v>
      </c>
      <c r="CZ68" s="122">
        <v>0</v>
      </c>
    </row>
    <row r="69" spans="1:104" x14ac:dyDescent="0.2">
      <c r="A69" s="150">
        <v>38</v>
      </c>
      <c r="B69" s="151" t="s">
        <v>178</v>
      </c>
      <c r="C69" s="152" t="s">
        <v>179</v>
      </c>
      <c r="D69" s="153" t="s">
        <v>67</v>
      </c>
      <c r="E69" s="154">
        <v>1</v>
      </c>
      <c r="F69" s="154"/>
      <c r="G69" s="155">
        <f t="shared" si="0"/>
        <v>0</v>
      </c>
      <c r="O69" s="149">
        <v>2</v>
      </c>
      <c r="AA69" s="122">
        <v>12</v>
      </c>
      <c r="AB69" s="122">
        <v>1</v>
      </c>
      <c r="AC69" s="122">
        <v>38</v>
      </c>
      <c r="AZ69" s="122">
        <v>2</v>
      </c>
      <c r="BA69" s="122">
        <f t="shared" si="1"/>
        <v>0</v>
      </c>
      <c r="BB69" s="122">
        <f t="shared" si="2"/>
        <v>0</v>
      </c>
      <c r="BC69" s="122">
        <f t="shared" si="3"/>
        <v>0</v>
      </c>
      <c r="BD69" s="122">
        <f t="shared" si="4"/>
        <v>0</v>
      </c>
      <c r="BE69" s="122">
        <f t="shared" si="5"/>
        <v>0</v>
      </c>
      <c r="CZ69" s="122">
        <v>1.4E-2</v>
      </c>
    </row>
    <row r="70" spans="1:104" x14ac:dyDescent="0.2">
      <c r="A70" s="150">
        <v>39</v>
      </c>
      <c r="B70" s="151" t="s">
        <v>180</v>
      </c>
      <c r="C70" s="152" t="s">
        <v>181</v>
      </c>
      <c r="D70" s="153" t="s">
        <v>133</v>
      </c>
      <c r="E70" s="154">
        <v>1</v>
      </c>
      <c r="F70" s="154"/>
      <c r="G70" s="155">
        <f t="shared" si="0"/>
        <v>0</v>
      </c>
      <c r="O70" s="149">
        <v>2</v>
      </c>
      <c r="AA70" s="122">
        <v>12</v>
      </c>
      <c r="AB70" s="122">
        <v>1</v>
      </c>
      <c r="AC70" s="122">
        <v>39</v>
      </c>
      <c r="AZ70" s="122">
        <v>2</v>
      </c>
      <c r="BA70" s="122">
        <f t="shared" si="1"/>
        <v>0</v>
      </c>
      <c r="BB70" s="122">
        <f t="shared" si="2"/>
        <v>0</v>
      </c>
      <c r="BC70" s="122">
        <f t="shared" si="3"/>
        <v>0</v>
      </c>
      <c r="BD70" s="122">
        <f t="shared" si="4"/>
        <v>0</v>
      </c>
      <c r="BE70" s="122">
        <f t="shared" si="5"/>
        <v>0</v>
      </c>
      <c r="CZ70" s="122">
        <v>8.0000000000000004E-4</v>
      </c>
    </row>
    <row r="71" spans="1:104" x14ac:dyDescent="0.2">
      <c r="A71" s="150">
        <v>40</v>
      </c>
      <c r="B71" s="151" t="s">
        <v>182</v>
      </c>
      <c r="C71" s="152" t="s">
        <v>183</v>
      </c>
      <c r="D71" s="153" t="s">
        <v>133</v>
      </c>
      <c r="E71" s="154">
        <v>1</v>
      </c>
      <c r="F71" s="154"/>
      <c r="G71" s="155">
        <f t="shared" si="0"/>
        <v>0</v>
      </c>
      <c r="O71" s="149">
        <v>2</v>
      </c>
      <c r="AA71" s="122">
        <v>12</v>
      </c>
      <c r="AB71" s="122">
        <v>1</v>
      </c>
      <c r="AC71" s="122">
        <v>40</v>
      </c>
      <c r="AZ71" s="122">
        <v>2</v>
      </c>
      <c r="BA71" s="122">
        <f t="shared" si="1"/>
        <v>0</v>
      </c>
      <c r="BB71" s="122">
        <f t="shared" si="2"/>
        <v>0</v>
      </c>
      <c r="BC71" s="122">
        <f t="shared" si="3"/>
        <v>0</v>
      </c>
      <c r="BD71" s="122">
        <f t="shared" si="4"/>
        <v>0</v>
      </c>
      <c r="BE71" s="122">
        <f t="shared" si="5"/>
        <v>0</v>
      </c>
      <c r="CZ71" s="122">
        <v>6.9999999999999999E-4</v>
      </c>
    </row>
    <row r="72" spans="1:104" x14ac:dyDescent="0.2">
      <c r="A72" s="150">
        <v>41</v>
      </c>
      <c r="B72" s="151" t="s">
        <v>184</v>
      </c>
      <c r="C72" s="152" t="s">
        <v>185</v>
      </c>
      <c r="D72" s="153" t="s">
        <v>128</v>
      </c>
      <c r="E72" s="154">
        <v>1</v>
      </c>
      <c r="F72" s="154"/>
      <c r="G72" s="155">
        <f t="shared" si="0"/>
        <v>0</v>
      </c>
      <c r="O72" s="149">
        <v>2</v>
      </c>
      <c r="AA72" s="122">
        <v>12</v>
      </c>
      <c r="AB72" s="122">
        <v>0</v>
      </c>
      <c r="AC72" s="122">
        <v>41</v>
      </c>
      <c r="AZ72" s="122">
        <v>2</v>
      </c>
      <c r="BA72" s="122">
        <f t="shared" si="1"/>
        <v>0</v>
      </c>
      <c r="BB72" s="122">
        <f t="shared" si="2"/>
        <v>0</v>
      </c>
      <c r="BC72" s="122">
        <f t="shared" si="3"/>
        <v>0</v>
      </c>
      <c r="BD72" s="122">
        <f t="shared" si="4"/>
        <v>0</v>
      </c>
      <c r="BE72" s="122">
        <f t="shared" si="5"/>
        <v>0</v>
      </c>
      <c r="CZ72" s="122">
        <v>2.0150000000000001E-2</v>
      </c>
    </row>
    <row r="73" spans="1:104" x14ac:dyDescent="0.2">
      <c r="A73" s="150">
        <v>42</v>
      </c>
      <c r="B73" s="151" t="s">
        <v>186</v>
      </c>
      <c r="C73" s="152" t="s">
        <v>187</v>
      </c>
      <c r="D73" s="153" t="s">
        <v>128</v>
      </c>
      <c r="E73" s="154">
        <v>1</v>
      </c>
      <c r="F73" s="154"/>
      <c r="G73" s="155">
        <f t="shared" si="0"/>
        <v>0</v>
      </c>
      <c r="O73" s="149">
        <v>2</v>
      </c>
      <c r="AA73" s="122">
        <v>12</v>
      </c>
      <c r="AB73" s="122">
        <v>0</v>
      </c>
      <c r="AC73" s="122">
        <v>42</v>
      </c>
      <c r="AZ73" s="122">
        <v>2</v>
      </c>
      <c r="BA73" s="122">
        <f t="shared" si="1"/>
        <v>0</v>
      </c>
      <c r="BB73" s="122">
        <f t="shared" si="2"/>
        <v>0</v>
      </c>
      <c r="BC73" s="122">
        <f t="shared" si="3"/>
        <v>0</v>
      </c>
      <c r="BD73" s="122">
        <f t="shared" si="4"/>
        <v>0</v>
      </c>
      <c r="BE73" s="122">
        <f t="shared" si="5"/>
        <v>0</v>
      </c>
      <c r="CZ73" s="122">
        <v>6.0299999999999998E-3</v>
      </c>
    </row>
    <row r="74" spans="1:104" x14ac:dyDescent="0.2">
      <c r="A74" s="150">
        <v>43</v>
      </c>
      <c r="B74" s="151" t="s">
        <v>188</v>
      </c>
      <c r="C74" s="152" t="s">
        <v>189</v>
      </c>
      <c r="D74" s="153" t="s">
        <v>133</v>
      </c>
      <c r="E74" s="154">
        <v>1</v>
      </c>
      <c r="F74" s="154"/>
      <c r="G74" s="155">
        <f t="shared" si="0"/>
        <v>0</v>
      </c>
      <c r="O74" s="149">
        <v>2</v>
      </c>
      <c r="AA74" s="122">
        <v>12</v>
      </c>
      <c r="AB74" s="122">
        <v>1</v>
      </c>
      <c r="AC74" s="122">
        <v>43</v>
      </c>
      <c r="AZ74" s="122">
        <v>2</v>
      </c>
      <c r="BA74" s="122">
        <f t="shared" si="1"/>
        <v>0</v>
      </c>
      <c r="BB74" s="122">
        <f t="shared" si="2"/>
        <v>0</v>
      </c>
      <c r="BC74" s="122">
        <f t="shared" si="3"/>
        <v>0</v>
      </c>
      <c r="BD74" s="122">
        <f t="shared" si="4"/>
        <v>0</v>
      </c>
      <c r="BE74" s="122">
        <f t="shared" si="5"/>
        <v>0</v>
      </c>
      <c r="CZ74" s="122">
        <v>5.9999999999999995E-4</v>
      </c>
    </row>
    <row r="75" spans="1:104" x14ac:dyDescent="0.2">
      <c r="A75" s="150">
        <v>44</v>
      </c>
      <c r="B75" s="151" t="s">
        <v>190</v>
      </c>
      <c r="C75" s="152" t="s">
        <v>191</v>
      </c>
      <c r="D75" s="153" t="s">
        <v>133</v>
      </c>
      <c r="E75" s="154">
        <v>1</v>
      </c>
      <c r="F75" s="154"/>
      <c r="G75" s="155">
        <f t="shared" si="0"/>
        <v>0</v>
      </c>
      <c r="O75" s="149">
        <v>2</v>
      </c>
      <c r="AA75" s="122">
        <v>12</v>
      </c>
      <c r="AB75" s="122">
        <v>1</v>
      </c>
      <c r="AC75" s="122">
        <v>44</v>
      </c>
      <c r="AZ75" s="122">
        <v>2</v>
      </c>
      <c r="BA75" s="122">
        <f t="shared" si="1"/>
        <v>0</v>
      </c>
      <c r="BB75" s="122">
        <f t="shared" si="2"/>
        <v>0</v>
      </c>
      <c r="BC75" s="122">
        <f t="shared" si="3"/>
        <v>0</v>
      </c>
      <c r="BD75" s="122">
        <f t="shared" si="4"/>
        <v>0</v>
      </c>
      <c r="BE75" s="122">
        <f t="shared" si="5"/>
        <v>0</v>
      </c>
      <c r="CZ75" s="122">
        <v>5.9000000000000003E-4</v>
      </c>
    </row>
    <row r="76" spans="1:104" x14ac:dyDescent="0.2">
      <c r="A76" s="150">
        <v>45</v>
      </c>
      <c r="B76" s="151" t="s">
        <v>192</v>
      </c>
      <c r="C76" s="152" t="s">
        <v>193</v>
      </c>
      <c r="D76" s="153" t="s">
        <v>133</v>
      </c>
      <c r="E76" s="154">
        <v>3</v>
      </c>
      <c r="F76" s="154"/>
      <c r="G76" s="155">
        <f t="shared" si="0"/>
        <v>0</v>
      </c>
      <c r="O76" s="149">
        <v>2</v>
      </c>
      <c r="AA76" s="122">
        <v>12</v>
      </c>
      <c r="AB76" s="122">
        <v>1</v>
      </c>
      <c r="AC76" s="122">
        <v>45</v>
      </c>
      <c r="AZ76" s="122">
        <v>2</v>
      </c>
      <c r="BA76" s="122">
        <f t="shared" si="1"/>
        <v>0</v>
      </c>
      <c r="BB76" s="122">
        <f t="shared" si="2"/>
        <v>0</v>
      </c>
      <c r="BC76" s="122">
        <f t="shared" si="3"/>
        <v>0</v>
      </c>
      <c r="BD76" s="122">
        <f t="shared" si="4"/>
        <v>0</v>
      </c>
      <c r="BE76" s="122">
        <f t="shared" si="5"/>
        <v>0</v>
      </c>
      <c r="CZ76" s="122">
        <v>1E-3</v>
      </c>
    </row>
    <row r="77" spans="1:104" x14ac:dyDescent="0.2">
      <c r="A77" s="150">
        <v>46</v>
      </c>
      <c r="B77" s="151" t="s">
        <v>194</v>
      </c>
      <c r="C77" s="152" t="s">
        <v>195</v>
      </c>
      <c r="D77" s="153" t="s">
        <v>133</v>
      </c>
      <c r="E77" s="154">
        <v>3</v>
      </c>
      <c r="F77" s="154"/>
      <c r="G77" s="155">
        <f t="shared" si="0"/>
        <v>0</v>
      </c>
      <c r="O77" s="149">
        <v>2</v>
      </c>
      <c r="AA77" s="122">
        <v>12</v>
      </c>
      <c r="AB77" s="122">
        <v>1</v>
      </c>
      <c r="AC77" s="122">
        <v>46</v>
      </c>
      <c r="AZ77" s="122">
        <v>2</v>
      </c>
      <c r="BA77" s="122">
        <f t="shared" si="1"/>
        <v>0</v>
      </c>
      <c r="BB77" s="122">
        <f t="shared" si="2"/>
        <v>0</v>
      </c>
      <c r="BC77" s="122">
        <f t="shared" si="3"/>
        <v>0</v>
      </c>
      <c r="BD77" s="122">
        <f t="shared" si="4"/>
        <v>0</v>
      </c>
      <c r="BE77" s="122">
        <f t="shared" si="5"/>
        <v>0</v>
      </c>
      <c r="CZ77" s="122">
        <v>5.9999999999999995E-4</v>
      </c>
    </row>
    <row r="78" spans="1:104" x14ac:dyDescent="0.2">
      <c r="A78" s="150">
        <v>47</v>
      </c>
      <c r="B78" s="151" t="s">
        <v>196</v>
      </c>
      <c r="C78" s="152" t="s">
        <v>197</v>
      </c>
      <c r="D78" s="153" t="s">
        <v>133</v>
      </c>
      <c r="E78" s="154">
        <v>3</v>
      </c>
      <c r="F78" s="154"/>
      <c r="G78" s="155">
        <f t="shared" si="0"/>
        <v>0</v>
      </c>
      <c r="O78" s="149">
        <v>2</v>
      </c>
      <c r="AA78" s="122">
        <v>12</v>
      </c>
      <c r="AB78" s="122">
        <v>1</v>
      </c>
      <c r="AC78" s="122">
        <v>47</v>
      </c>
      <c r="AZ78" s="122">
        <v>2</v>
      </c>
      <c r="BA78" s="122">
        <f t="shared" si="1"/>
        <v>0</v>
      </c>
      <c r="BB78" s="122">
        <f t="shared" si="2"/>
        <v>0</v>
      </c>
      <c r="BC78" s="122">
        <f t="shared" si="3"/>
        <v>0</v>
      </c>
      <c r="BD78" s="122">
        <f t="shared" si="4"/>
        <v>0</v>
      </c>
      <c r="BE78" s="122">
        <f t="shared" si="5"/>
        <v>0</v>
      </c>
      <c r="CZ78" s="122">
        <v>1E-3</v>
      </c>
    </row>
    <row r="79" spans="1:104" x14ac:dyDescent="0.2">
      <c r="A79" s="162"/>
      <c r="B79" s="163" t="s">
        <v>68</v>
      </c>
      <c r="C79" s="164" t="str">
        <f>CONCATENATE(B54," ",C54)</f>
        <v>725 Zařizovací předměty</v>
      </c>
      <c r="D79" s="162"/>
      <c r="E79" s="165"/>
      <c r="F79" s="165"/>
      <c r="G79" s="166">
        <f>SUM(G54:G78)</f>
        <v>0</v>
      </c>
      <c r="O79" s="149">
        <v>4</v>
      </c>
      <c r="BA79" s="167">
        <f>SUM(BA54:BA78)</f>
        <v>0</v>
      </c>
      <c r="BB79" s="167">
        <f>SUM(BB54:BB78)</f>
        <v>0</v>
      </c>
      <c r="BC79" s="167">
        <f>SUM(BC54:BC78)</f>
        <v>0</v>
      </c>
      <c r="BD79" s="167">
        <f>SUM(BD54:BD78)</f>
        <v>0</v>
      </c>
      <c r="BE79" s="167">
        <f>SUM(BE54:BE78)</f>
        <v>0</v>
      </c>
    </row>
    <row r="80" spans="1:104" x14ac:dyDescent="0.2">
      <c r="A80" s="142" t="s">
        <v>65</v>
      </c>
      <c r="B80" s="143" t="s">
        <v>198</v>
      </c>
      <c r="C80" s="144" t="s">
        <v>199</v>
      </c>
      <c r="D80" s="145"/>
      <c r="E80" s="146"/>
      <c r="F80" s="146"/>
      <c r="G80" s="147"/>
      <c r="H80" s="148"/>
      <c r="I80" s="148"/>
      <c r="O80" s="149">
        <v>1</v>
      </c>
    </row>
    <row r="81" spans="1:104" ht="22.5" x14ac:dyDescent="0.2">
      <c r="A81" s="150">
        <v>48</v>
      </c>
      <c r="B81" s="151" t="s">
        <v>200</v>
      </c>
      <c r="C81" s="152" t="s">
        <v>201</v>
      </c>
      <c r="D81" s="153" t="s">
        <v>128</v>
      </c>
      <c r="E81" s="154">
        <v>1</v>
      </c>
      <c r="F81" s="154"/>
      <c r="G81" s="155">
        <f>E81*F81</f>
        <v>0</v>
      </c>
      <c r="O81" s="149">
        <v>2</v>
      </c>
      <c r="AA81" s="122">
        <v>12</v>
      </c>
      <c r="AB81" s="122">
        <v>0</v>
      </c>
      <c r="AC81" s="122">
        <v>48</v>
      </c>
      <c r="AZ81" s="122">
        <v>2</v>
      </c>
      <c r="BA81" s="122">
        <f>IF(AZ81=1,G81,0)</f>
        <v>0</v>
      </c>
      <c r="BB81" s="122">
        <f>IF(AZ81=2,G81,0)</f>
        <v>0</v>
      </c>
      <c r="BC81" s="122">
        <f>IF(AZ81=3,G81,0)</f>
        <v>0</v>
      </c>
      <c r="BD81" s="122">
        <f>IF(AZ81=4,G81,0)</f>
        <v>0</v>
      </c>
      <c r="BE81" s="122">
        <f>IF(AZ81=5,G81,0)</f>
        <v>0</v>
      </c>
      <c r="CZ81" s="122">
        <v>1.0999999999999999E-2</v>
      </c>
    </row>
    <row r="82" spans="1:104" x14ac:dyDescent="0.2">
      <c r="A82" s="162"/>
      <c r="B82" s="163" t="s">
        <v>68</v>
      </c>
      <c r="C82" s="164" t="str">
        <f>CONCATENATE(B80," ",C80)</f>
        <v>726 Instalační prefabrikáty</v>
      </c>
      <c r="D82" s="162"/>
      <c r="E82" s="165"/>
      <c r="F82" s="165"/>
      <c r="G82" s="166">
        <f>SUM(G80:G81)</f>
        <v>0</v>
      </c>
      <c r="O82" s="149">
        <v>4</v>
      </c>
      <c r="BA82" s="167">
        <f>SUM(BA80:BA81)</f>
        <v>0</v>
      </c>
      <c r="BB82" s="167">
        <f>SUM(BB80:BB81)</f>
        <v>0</v>
      </c>
      <c r="BC82" s="167">
        <f>SUM(BC80:BC81)</f>
        <v>0</v>
      </c>
      <c r="BD82" s="167">
        <f>SUM(BD80:BD81)</f>
        <v>0</v>
      </c>
      <c r="BE82" s="167">
        <f>SUM(BE80:BE81)</f>
        <v>0</v>
      </c>
    </row>
    <row r="83" spans="1:104" x14ac:dyDescent="0.2">
      <c r="A83" s="142" t="s">
        <v>65</v>
      </c>
      <c r="B83" s="143" t="s">
        <v>202</v>
      </c>
      <c r="C83" s="144" t="s">
        <v>203</v>
      </c>
      <c r="D83" s="145"/>
      <c r="E83" s="146"/>
      <c r="F83" s="146"/>
      <c r="G83" s="147"/>
      <c r="H83" s="148"/>
      <c r="I83" s="148"/>
      <c r="O83" s="149">
        <v>1</v>
      </c>
    </row>
    <row r="84" spans="1:104" x14ac:dyDescent="0.2">
      <c r="A84" s="150">
        <v>49</v>
      </c>
      <c r="B84" s="151" t="s">
        <v>204</v>
      </c>
      <c r="C84" s="152" t="s">
        <v>205</v>
      </c>
      <c r="D84" s="153" t="s">
        <v>133</v>
      </c>
      <c r="E84" s="154">
        <v>1</v>
      </c>
      <c r="F84" s="154"/>
      <c r="G84" s="155">
        <f t="shared" ref="G84:G95" si="6">E84*F84</f>
        <v>0</v>
      </c>
      <c r="O84" s="149">
        <v>2</v>
      </c>
      <c r="AA84" s="122">
        <v>12</v>
      </c>
      <c r="AB84" s="122">
        <v>0</v>
      </c>
      <c r="AC84" s="122">
        <v>49</v>
      </c>
      <c r="AZ84" s="122">
        <v>2</v>
      </c>
      <c r="BA84" s="122">
        <f t="shared" ref="BA84:BA95" si="7">IF(AZ84=1,G84,0)</f>
        <v>0</v>
      </c>
      <c r="BB84" s="122">
        <f t="shared" ref="BB84:BB95" si="8">IF(AZ84=2,G84,0)</f>
        <v>0</v>
      </c>
      <c r="BC84" s="122">
        <f t="shared" ref="BC84:BC95" si="9">IF(AZ84=3,G84,0)</f>
        <v>0</v>
      </c>
      <c r="BD84" s="122">
        <f t="shared" ref="BD84:BD95" si="10">IF(AZ84=4,G84,0)</f>
        <v>0</v>
      </c>
      <c r="BE84" s="122">
        <f t="shared" ref="BE84:BE95" si="11">IF(AZ84=5,G84,0)</f>
        <v>0</v>
      </c>
      <c r="CZ84" s="122">
        <v>1.6199999999999999E-3</v>
      </c>
    </row>
    <row r="85" spans="1:104" x14ac:dyDescent="0.2">
      <c r="A85" s="150">
        <v>50</v>
      </c>
      <c r="B85" s="151" t="s">
        <v>206</v>
      </c>
      <c r="C85" s="152" t="s">
        <v>207</v>
      </c>
      <c r="D85" s="153" t="s">
        <v>133</v>
      </c>
      <c r="E85" s="154">
        <v>1</v>
      </c>
      <c r="F85" s="154"/>
      <c r="G85" s="155">
        <f t="shared" si="6"/>
        <v>0</v>
      </c>
      <c r="O85" s="149">
        <v>2</v>
      </c>
      <c r="AA85" s="122">
        <v>12</v>
      </c>
      <c r="AB85" s="122">
        <v>0</v>
      </c>
      <c r="AC85" s="122">
        <v>50</v>
      </c>
      <c r="AZ85" s="122">
        <v>2</v>
      </c>
      <c r="BA85" s="122">
        <f t="shared" si="7"/>
        <v>0</v>
      </c>
      <c r="BB85" s="122">
        <f t="shared" si="8"/>
        <v>0</v>
      </c>
      <c r="BC85" s="122">
        <f t="shared" si="9"/>
        <v>0</v>
      </c>
      <c r="BD85" s="122">
        <f t="shared" si="10"/>
        <v>0</v>
      </c>
      <c r="BE85" s="122">
        <f t="shared" si="11"/>
        <v>0</v>
      </c>
      <c r="CZ85" s="122">
        <v>1.8799999999999999E-3</v>
      </c>
    </row>
    <row r="86" spans="1:104" x14ac:dyDescent="0.2">
      <c r="A86" s="150">
        <v>51</v>
      </c>
      <c r="B86" s="151" t="s">
        <v>208</v>
      </c>
      <c r="C86" s="152" t="s">
        <v>209</v>
      </c>
      <c r="D86" s="153" t="s">
        <v>133</v>
      </c>
      <c r="E86" s="154">
        <v>1</v>
      </c>
      <c r="F86" s="154"/>
      <c r="G86" s="155">
        <f t="shared" si="6"/>
        <v>0</v>
      </c>
      <c r="O86" s="149">
        <v>2</v>
      </c>
      <c r="AA86" s="122">
        <v>12</v>
      </c>
      <c r="AB86" s="122">
        <v>1</v>
      </c>
      <c r="AC86" s="122">
        <v>51</v>
      </c>
      <c r="AZ86" s="122">
        <v>2</v>
      </c>
      <c r="BA86" s="122">
        <f t="shared" si="7"/>
        <v>0</v>
      </c>
      <c r="BB86" s="122">
        <f t="shared" si="8"/>
        <v>0</v>
      </c>
      <c r="BC86" s="122">
        <f t="shared" si="9"/>
        <v>0</v>
      </c>
      <c r="BD86" s="122">
        <f t="shared" si="10"/>
        <v>0</v>
      </c>
      <c r="BE86" s="122">
        <f t="shared" si="11"/>
        <v>0</v>
      </c>
      <c r="CZ86" s="122">
        <v>0.02</v>
      </c>
    </row>
    <row r="87" spans="1:104" x14ac:dyDescent="0.2">
      <c r="A87" s="150">
        <v>52</v>
      </c>
      <c r="B87" s="151" t="s">
        <v>210</v>
      </c>
      <c r="C87" s="152" t="s">
        <v>211</v>
      </c>
      <c r="D87" s="153" t="s">
        <v>133</v>
      </c>
      <c r="E87" s="154">
        <v>1</v>
      </c>
      <c r="F87" s="154"/>
      <c r="G87" s="155">
        <f t="shared" si="6"/>
        <v>0</v>
      </c>
      <c r="O87" s="149">
        <v>2</v>
      </c>
      <c r="AA87" s="122">
        <v>12</v>
      </c>
      <c r="AB87" s="122">
        <v>1</v>
      </c>
      <c r="AC87" s="122">
        <v>52</v>
      </c>
      <c r="AZ87" s="122">
        <v>2</v>
      </c>
      <c r="BA87" s="122">
        <f t="shared" si="7"/>
        <v>0</v>
      </c>
      <c r="BB87" s="122">
        <f t="shared" si="8"/>
        <v>0</v>
      </c>
      <c r="BC87" s="122">
        <f t="shared" si="9"/>
        <v>0</v>
      </c>
      <c r="BD87" s="122">
        <f t="shared" si="10"/>
        <v>0</v>
      </c>
      <c r="BE87" s="122">
        <f t="shared" si="11"/>
        <v>0</v>
      </c>
      <c r="CZ87" s="122">
        <v>0.02</v>
      </c>
    </row>
    <row r="88" spans="1:104" x14ac:dyDescent="0.2">
      <c r="A88" s="150">
        <v>53</v>
      </c>
      <c r="B88" s="151" t="s">
        <v>212</v>
      </c>
      <c r="C88" s="152" t="s">
        <v>213</v>
      </c>
      <c r="D88" s="153" t="s">
        <v>133</v>
      </c>
      <c r="E88" s="154">
        <v>1</v>
      </c>
      <c r="F88" s="154"/>
      <c r="G88" s="155">
        <f t="shared" si="6"/>
        <v>0</v>
      </c>
      <c r="O88" s="149">
        <v>2</v>
      </c>
      <c r="AA88" s="122">
        <v>12</v>
      </c>
      <c r="AB88" s="122">
        <v>1</v>
      </c>
      <c r="AC88" s="122">
        <v>53</v>
      </c>
      <c r="AZ88" s="122">
        <v>2</v>
      </c>
      <c r="BA88" s="122">
        <f t="shared" si="7"/>
        <v>0</v>
      </c>
      <c r="BB88" s="122">
        <f t="shared" si="8"/>
        <v>0</v>
      </c>
      <c r="BC88" s="122">
        <f t="shared" si="9"/>
        <v>0</v>
      </c>
      <c r="BD88" s="122">
        <f t="shared" si="10"/>
        <v>0</v>
      </c>
      <c r="BE88" s="122">
        <f t="shared" si="11"/>
        <v>0</v>
      </c>
      <c r="CZ88" s="122">
        <v>1.38E-2</v>
      </c>
    </row>
    <row r="89" spans="1:104" x14ac:dyDescent="0.2">
      <c r="A89" s="150">
        <v>54</v>
      </c>
      <c r="B89" s="151" t="s">
        <v>214</v>
      </c>
      <c r="C89" s="152" t="s">
        <v>215</v>
      </c>
      <c r="D89" s="153" t="s">
        <v>133</v>
      </c>
      <c r="E89" s="154">
        <v>1</v>
      </c>
      <c r="F89" s="154"/>
      <c r="G89" s="155">
        <f t="shared" si="6"/>
        <v>0</v>
      </c>
      <c r="O89" s="149">
        <v>2</v>
      </c>
      <c r="AA89" s="122">
        <v>12</v>
      </c>
      <c r="AB89" s="122">
        <v>1</v>
      </c>
      <c r="AC89" s="122">
        <v>54</v>
      </c>
      <c r="AZ89" s="122">
        <v>2</v>
      </c>
      <c r="BA89" s="122">
        <f t="shared" si="7"/>
        <v>0</v>
      </c>
      <c r="BB89" s="122">
        <f t="shared" si="8"/>
        <v>0</v>
      </c>
      <c r="BC89" s="122">
        <f t="shared" si="9"/>
        <v>0</v>
      </c>
      <c r="BD89" s="122">
        <f t="shared" si="10"/>
        <v>0</v>
      </c>
      <c r="BE89" s="122">
        <f t="shared" si="11"/>
        <v>0</v>
      </c>
      <c r="CZ89" s="122">
        <v>1.55E-2</v>
      </c>
    </row>
    <row r="90" spans="1:104" x14ac:dyDescent="0.2">
      <c r="A90" s="150">
        <v>55</v>
      </c>
      <c r="B90" s="151" t="s">
        <v>216</v>
      </c>
      <c r="C90" s="152" t="s">
        <v>217</v>
      </c>
      <c r="D90" s="153" t="s">
        <v>162</v>
      </c>
      <c r="E90" s="154">
        <v>2</v>
      </c>
      <c r="F90" s="154"/>
      <c r="G90" s="155">
        <f t="shared" si="6"/>
        <v>0</v>
      </c>
      <c r="O90" s="149">
        <v>2</v>
      </c>
      <c r="AA90" s="122">
        <v>12</v>
      </c>
      <c r="AB90" s="122">
        <v>0</v>
      </c>
      <c r="AC90" s="122">
        <v>55</v>
      </c>
      <c r="AZ90" s="122">
        <v>2</v>
      </c>
      <c r="BA90" s="122">
        <f t="shared" si="7"/>
        <v>0</v>
      </c>
      <c r="BB90" s="122">
        <f t="shared" si="8"/>
        <v>0</v>
      </c>
      <c r="BC90" s="122">
        <f t="shared" si="9"/>
        <v>0</v>
      </c>
      <c r="BD90" s="122">
        <f t="shared" si="10"/>
        <v>0</v>
      </c>
      <c r="BE90" s="122">
        <f t="shared" si="11"/>
        <v>0</v>
      </c>
      <c r="CZ90" s="122">
        <v>0</v>
      </c>
    </row>
    <row r="91" spans="1:104" x14ac:dyDescent="0.2">
      <c r="A91" s="150">
        <v>56</v>
      </c>
      <c r="B91" s="151" t="s">
        <v>218</v>
      </c>
      <c r="C91" s="152" t="s">
        <v>219</v>
      </c>
      <c r="D91" s="153" t="s">
        <v>133</v>
      </c>
      <c r="E91" s="154">
        <v>2</v>
      </c>
      <c r="F91" s="154"/>
      <c r="G91" s="155">
        <f t="shared" si="6"/>
        <v>0</v>
      </c>
      <c r="O91" s="149">
        <v>2</v>
      </c>
      <c r="AA91" s="122">
        <v>12</v>
      </c>
      <c r="AB91" s="122">
        <v>1</v>
      </c>
      <c r="AC91" s="122">
        <v>56</v>
      </c>
      <c r="AZ91" s="122">
        <v>2</v>
      </c>
      <c r="BA91" s="122">
        <f t="shared" si="7"/>
        <v>0</v>
      </c>
      <c r="BB91" s="122">
        <f t="shared" si="8"/>
        <v>0</v>
      </c>
      <c r="BC91" s="122">
        <f t="shared" si="9"/>
        <v>0</v>
      </c>
      <c r="BD91" s="122">
        <f t="shared" si="10"/>
        <v>0</v>
      </c>
      <c r="BE91" s="122">
        <f t="shared" si="11"/>
        <v>0</v>
      </c>
      <c r="CZ91" s="122">
        <v>7.5000000000000002E-4</v>
      </c>
    </row>
    <row r="92" spans="1:104" x14ac:dyDescent="0.2">
      <c r="A92" s="150">
        <v>57</v>
      </c>
      <c r="B92" s="151" t="s">
        <v>220</v>
      </c>
      <c r="C92" s="152" t="s">
        <v>221</v>
      </c>
      <c r="D92" s="153" t="s">
        <v>133</v>
      </c>
      <c r="E92" s="154">
        <v>2</v>
      </c>
      <c r="F92" s="154"/>
      <c r="G92" s="155">
        <f t="shared" si="6"/>
        <v>0</v>
      </c>
      <c r="O92" s="149">
        <v>2</v>
      </c>
      <c r="AA92" s="122">
        <v>12</v>
      </c>
      <c r="AB92" s="122">
        <v>0</v>
      </c>
      <c r="AC92" s="122">
        <v>57</v>
      </c>
      <c r="AZ92" s="122">
        <v>2</v>
      </c>
      <c r="BA92" s="122">
        <f t="shared" si="7"/>
        <v>0</v>
      </c>
      <c r="BB92" s="122">
        <f t="shared" si="8"/>
        <v>0</v>
      </c>
      <c r="BC92" s="122">
        <f t="shared" si="9"/>
        <v>0</v>
      </c>
      <c r="BD92" s="122">
        <f t="shared" si="10"/>
        <v>0</v>
      </c>
      <c r="BE92" s="122">
        <f t="shared" si="11"/>
        <v>0</v>
      </c>
      <c r="CZ92" s="122">
        <v>1.0000000000000001E-5</v>
      </c>
    </row>
    <row r="93" spans="1:104" x14ac:dyDescent="0.2">
      <c r="A93" s="150">
        <v>58</v>
      </c>
      <c r="B93" s="151" t="s">
        <v>222</v>
      </c>
      <c r="C93" s="152" t="s">
        <v>223</v>
      </c>
      <c r="D93" s="153" t="s">
        <v>133</v>
      </c>
      <c r="E93" s="154">
        <v>1</v>
      </c>
      <c r="F93" s="154"/>
      <c r="G93" s="155">
        <f t="shared" si="6"/>
        <v>0</v>
      </c>
      <c r="O93" s="149">
        <v>2</v>
      </c>
      <c r="AA93" s="122">
        <v>12</v>
      </c>
      <c r="AB93" s="122">
        <v>1</v>
      </c>
      <c r="AC93" s="122">
        <v>58</v>
      </c>
      <c r="AZ93" s="122">
        <v>2</v>
      </c>
      <c r="BA93" s="122">
        <f t="shared" si="7"/>
        <v>0</v>
      </c>
      <c r="BB93" s="122">
        <f t="shared" si="8"/>
        <v>0</v>
      </c>
      <c r="BC93" s="122">
        <f t="shared" si="9"/>
        <v>0</v>
      </c>
      <c r="BD93" s="122">
        <f t="shared" si="10"/>
        <v>0</v>
      </c>
      <c r="BE93" s="122">
        <f t="shared" si="11"/>
        <v>0</v>
      </c>
      <c r="CZ93" s="122">
        <v>1.2099999999999999E-3</v>
      </c>
    </row>
    <row r="94" spans="1:104" x14ac:dyDescent="0.2">
      <c r="A94" s="150">
        <v>59</v>
      </c>
      <c r="B94" s="151" t="s">
        <v>224</v>
      </c>
      <c r="C94" s="152" t="s">
        <v>225</v>
      </c>
      <c r="D94" s="153" t="s">
        <v>133</v>
      </c>
      <c r="E94" s="154">
        <v>1</v>
      </c>
      <c r="F94" s="154"/>
      <c r="G94" s="155">
        <f t="shared" si="6"/>
        <v>0</v>
      </c>
      <c r="O94" s="149">
        <v>2</v>
      </c>
      <c r="AA94" s="122">
        <v>12</v>
      </c>
      <c r="AB94" s="122">
        <v>1</v>
      </c>
      <c r="AC94" s="122">
        <v>59</v>
      </c>
      <c r="AZ94" s="122">
        <v>2</v>
      </c>
      <c r="BA94" s="122">
        <f t="shared" si="7"/>
        <v>0</v>
      </c>
      <c r="BB94" s="122">
        <f t="shared" si="8"/>
        <v>0</v>
      </c>
      <c r="BC94" s="122">
        <f t="shared" si="9"/>
        <v>0</v>
      </c>
      <c r="BD94" s="122">
        <f t="shared" si="10"/>
        <v>0</v>
      </c>
      <c r="BE94" s="122">
        <f t="shared" si="11"/>
        <v>0</v>
      </c>
      <c r="CZ94" s="122">
        <v>1.41E-3</v>
      </c>
    </row>
    <row r="95" spans="1:104" x14ac:dyDescent="0.2">
      <c r="A95" s="150">
        <v>60</v>
      </c>
      <c r="B95" s="151" t="s">
        <v>226</v>
      </c>
      <c r="C95" s="152" t="s">
        <v>227</v>
      </c>
      <c r="D95" s="153" t="s">
        <v>112</v>
      </c>
      <c r="E95" s="154">
        <v>7.6939999999999995E-2</v>
      </c>
      <c r="F95" s="154"/>
      <c r="G95" s="155">
        <f t="shared" si="6"/>
        <v>0</v>
      </c>
      <c r="O95" s="149">
        <v>2</v>
      </c>
      <c r="AA95" s="122">
        <v>12</v>
      </c>
      <c r="AB95" s="122">
        <v>0</v>
      </c>
      <c r="AC95" s="122">
        <v>60</v>
      </c>
      <c r="AZ95" s="122">
        <v>2</v>
      </c>
      <c r="BA95" s="122">
        <f t="shared" si="7"/>
        <v>0</v>
      </c>
      <c r="BB95" s="122">
        <f t="shared" si="8"/>
        <v>0</v>
      </c>
      <c r="BC95" s="122">
        <f t="shared" si="9"/>
        <v>0</v>
      </c>
      <c r="BD95" s="122">
        <f t="shared" si="10"/>
        <v>0</v>
      </c>
      <c r="BE95" s="122">
        <f t="shared" si="11"/>
        <v>0</v>
      </c>
      <c r="CZ95" s="122">
        <v>0</v>
      </c>
    </row>
    <row r="96" spans="1:104" x14ac:dyDescent="0.2">
      <c r="A96" s="162"/>
      <c r="B96" s="163" t="s">
        <v>68</v>
      </c>
      <c r="C96" s="164" t="str">
        <f>CONCATENATE(B83," ",C83)</f>
        <v>766 Konstrukce truhlářské</v>
      </c>
      <c r="D96" s="162"/>
      <c r="E96" s="165"/>
      <c r="F96" s="165"/>
      <c r="G96" s="166">
        <f>SUM(G83:G95)</f>
        <v>0</v>
      </c>
      <c r="O96" s="149">
        <v>4</v>
      </c>
      <c r="BA96" s="167">
        <f>SUM(BA83:BA95)</f>
        <v>0</v>
      </c>
      <c r="BB96" s="167">
        <f>SUM(BB83:BB95)</f>
        <v>0</v>
      </c>
      <c r="BC96" s="167">
        <f>SUM(BC83:BC95)</f>
        <v>0</v>
      </c>
      <c r="BD96" s="167">
        <f>SUM(BD83:BD95)</f>
        <v>0</v>
      </c>
      <c r="BE96" s="167">
        <f>SUM(BE83:BE95)</f>
        <v>0</v>
      </c>
    </row>
    <row r="97" spans="1:104" x14ac:dyDescent="0.2">
      <c r="A97" s="142" t="s">
        <v>65</v>
      </c>
      <c r="B97" s="143" t="s">
        <v>228</v>
      </c>
      <c r="C97" s="144" t="s">
        <v>229</v>
      </c>
      <c r="D97" s="145"/>
      <c r="E97" s="146"/>
      <c r="F97" s="146"/>
      <c r="G97" s="147"/>
      <c r="H97" s="148"/>
      <c r="I97" s="148"/>
      <c r="O97" s="149">
        <v>1</v>
      </c>
    </row>
    <row r="98" spans="1:104" ht="22.5" x14ac:dyDescent="0.2">
      <c r="A98" s="150">
        <v>61</v>
      </c>
      <c r="B98" s="151" t="s">
        <v>230</v>
      </c>
      <c r="C98" s="152" t="s">
        <v>231</v>
      </c>
      <c r="D98" s="153" t="s">
        <v>74</v>
      </c>
      <c r="E98" s="154">
        <v>7.5</v>
      </c>
      <c r="F98" s="154"/>
      <c r="G98" s="155">
        <f>E98*F98</f>
        <v>0</v>
      </c>
      <c r="O98" s="149">
        <v>2</v>
      </c>
      <c r="AA98" s="122">
        <v>12</v>
      </c>
      <c r="AB98" s="122">
        <v>0</v>
      </c>
      <c r="AC98" s="122">
        <v>61</v>
      </c>
      <c r="AZ98" s="122">
        <v>2</v>
      </c>
      <c r="BA98" s="122">
        <f>IF(AZ98=1,G98,0)</f>
        <v>0</v>
      </c>
      <c r="BB98" s="122">
        <f>IF(AZ98=2,G98,0)</f>
        <v>0</v>
      </c>
      <c r="BC98" s="122">
        <f>IF(AZ98=3,G98,0)</f>
        <v>0</v>
      </c>
      <c r="BD98" s="122">
        <f>IF(AZ98=4,G98,0)</f>
        <v>0</v>
      </c>
      <c r="BE98" s="122">
        <f>IF(AZ98=5,G98,0)</f>
        <v>0</v>
      </c>
      <c r="CZ98" s="122">
        <v>4.8099999999999997E-2</v>
      </c>
    </row>
    <row r="99" spans="1:104" ht="22.5" x14ac:dyDescent="0.2">
      <c r="A99" s="150">
        <v>62</v>
      </c>
      <c r="B99" s="151" t="s">
        <v>232</v>
      </c>
      <c r="C99" s="152" t="s">
        <v>233</v>
      </c>
      <c r="D99" s="153" t="s">
        <v>74</v>
      </c>
      <c r="E99" s="154">
        <v>7.5</v>
      </c>
      <c r="F99" s="154"/>
      <c r="G99" s="155">
        <f>E99*F99</f>
        <v>0</v>
      </c>
      <c r="O99" s="149">
        <v>2</v>
      </c>
      <c r="AA99" s="122">
        <v>12</v>
      </c>
      <c r="AB99" s="122">
        <v>0</v>
      </c>
      <c r="AC99" s="122">
        <v>62</v>
      </c>
      <c r="AZ99" s="122">
        <v>2</v>
      </c>
      <c r="BA99" s="122">
        <f>IF(AZ99=1,G99,0)</f>
        <v>0</v>
      </c>
      <c r="BB99" s="122">
        <f>IF(AZ99=2,G99,0)</f>
        <v>0</v>
      </c>
      <c r="BC99" s="122">
        <f>IF(AZ99=3,G99,0)</f>
        <v>0</v>
      </c>
      <c r="BD99" s="122">
        <f>IF(AZ99=4,G99,0)</f>
        <v>0</v>
      </c>
      <c r="BE99" s="122">
        <f>IF(AZ99=5,G99,0)</f>
        <v>0</v>
      </c>
      <c r="CZ99" s="122">
        <v>3.5400000000000002E-3</v>
      </c>
    </row>
    <row r="100" spans="1:104" x14ac:dyDescent="0.2">
      <c r="A100" s="150">
        <v>63</v>
      </c>
      <c r="B100" s="151" t="s">
        <v>234</v>
      </c>
      <c r="C100" s="152" t="s">
        <v>235</v>
      </c>
      <c r="D100" s="153" t="s">
        <v>74</v>
      </c>
      <c r="E100" s="154">
        <v>7.875</v>
      </c>
      <c r="F100" s="154"/>
      <c r="G100" s="155">
        <f>E100*F100</f>
        <v>0</v>
      </c>
      <c r="O100" s="149">
        <v>2</v>
      </c>
      <c r="AA100" s="122">
        <v>12</v>
      </c>
      <c r="AB100" s="122">
        <v>1</v>
      </c>
      <c r="AC100" s="122">
        <v>63</v>
      </c>
      <c r="AZ100" s="122">
        <v>2</v>
      </c>
      <c r="BA100" s="122">
        <f>IF(AZ100=1,G100,0)</f>
        <v>0</v>
      </c>
      <c r="BB100" s="122">
        <f>IF(AZ100=2,G100,0)</f>
        <v>0</v>
      </c>
      <c r="BC100" s="122">
        <f>IF(AZ100=3,G100,0)</f>
        <v>0</v>
      </c>
      <c r="BD100" s="122">
        <f>IF(AZ100=4,G100,0)</f>
        <v>0</v>
      </c>
      <c r="BE100" s="122">
        <f>IF(AZ100=5,G100,0)</f>
        <v>0</v>
      </c>
      <c r="CZ100" s="122">
        <v>1.8120000000000001E-2</v>
      </c>
    </row>
    <row r="101" spans="1:104" x14ac:dyDescent="0.2">
      <c r="A101" s="156"/>
      <c r="B101" s="157"/>
      <c r="C101" s="199" t="s">
        <v>236</v>
      </c>
      <c r="D101" s="200"/>
      <c r="E101" s="158">
        <v>7.875</v>
      </c>
      <c r="F101" s="159"/>
      <c r="G101" s="160"/>
      <c r="M101" s="161" t="s">
        <v>236</v>
      </c>
      <c r="O101" s="149"/>
    </row>
    <row r="102" spans="1:104" x14ac:dyDescent="0.2">
      <c r="A102" s="162"/>
      <c r="B102" s="163" t="s">
        <v>68</v>
      </c>
      <c r="C102" s="164" t="str">
        <f>CONCATENATE(B97," ",C97)</f>
        <v>771 Podlahy z dlaždic a obklady</v>
      </c>
      <c r="D102" s="162"/>
      <c r="E102" s="165"/>
      <c r="F102" s="165"/>
      <c r="G102" s="166">
        <f>SUM(G97:G101)</f>
        <v>0</v>
      </c>
      <c r="O102" s="149">
        <v>4</v>
      </c>
      <c r="BA102" s="167">
        <f>SUM(BA97:BA101)</f>
        <v>0</v>
      </c>
      <c r="BB102" s="167">
        <f>SUM(BB97:BB101)</f>
        <v>0</v>
      </c>
      <c r="BC102" s="167">
        <f>SUM(BC97:BC101)</f>
        <v>0</v>
      </c>
      <c r="BD102" s="167">
        <f>SUM(BD97:BD101)</f>
        <v>0</v>
      </c>
      <c r="BE102" s="167">
        <f>SUM(BE97:BE101)</f>
        <v>0</v>
      </c>
    </row>
    <row r="103" spans="1:104" x14ac:dyDescent="0.2">
      <c r="A103" s="142" t="s">
        <v>65</v>
      </c>
      <c r="B103" s="143" t="s">
        <v>237</v>
      </c>
      <c r="C103" s="144" t="s">
        <v>238</v>
      </c>
      <c r="D103" s="145"/>
      <c r="E103" s="146"/>
      <c r="F103" s="146"/>
      <c r="G103" s="147"/>
      <c r="H103" s="148"/>
      <c r="I103" s="148"/>
      <c r="O103" s="149">
        <v>1</v>
      </c>
    </row>
    <row r="104" spans="1:104" x14ac:dyDescent="0.2">
      <c r="A104" s="150">
        <v>64</v>
      </c>
      <c r="B104" s="151" t="s">
        <v>239</v>
      </c>
      <c r="C104" s="152" t="s">
        <v>240</v>
      </c>
      <c r="D104" s="153" t="s">
        <v>74</v>
      </c>
      <c r="E104" s="154">
        <v>31.4</v>
      </c>
      <c r="F104" s="154"/>
      <c r="G104" s="155">
        <f>E104*F104</f>
        <v>0</v>
      </c>
      <c r="O104" s="149">
        <v>2</v>
      </c>
      <c r="AA104" s="122">
        <v>12</v>
      </c>
      <c r="AB104" s="122">
        <v>0</v>
      </c>
      <c r="AC104" s="122">
        <v>64</v>
      </c>
      <c r="AZ104" s="122">
        <v>2</v>
      </c>
      <c r="BA104" s="122">
        <f>IF(AZ104=1,G104,0)</f>
        <v>0</v>
      </c>
      <c r="BB104" s="122">
        <f>IF(AZ104=2,G104,0)</f>
        <v>0</v>
      </c>
      <c r="BC104" s="122">
        <f>IF(AZ104=3,G104,0)</f>
        <v>0</v>
      </c>
      <c r="BD104" s="122">
        <f>IF(AZ104=4,G104,0)</f>
        <v>0</v>
      </c>
      <c r="BE104" s="122">
        <f>IF(AZ104=5,G104,0)</f>
        <v>0</v>
      </c>
      <c r="CZ104" s="122">
        <v>1.1999999999999999E-3</v>
      </c>
    </row>
    <row r="105" spans="1:104" x14ac:dyDescent="0.2">
      <c r="A105" s="156"/>
      <c r="B105" s="157"/>
      <c r="C105" s="199" t="s">
        <v>241</v>
      </c>
      <c r="D105" s="200"/>
      <c r="E105" s="158">
        <v>18.7</v>
      </c>
      <c r="F105" s="159"/>
      <c r="G105" s="160"/>
      <c r="M105" s="161" t="s">
        <v>241</v>
      </c>
      <c r="O105" s="149"/>
    </row>
    <row r="106" spans="1:104" x14ac:dyDescent="0.2">
      <c r="A106" s="156"/>
      <c r="B106" s="157"/>
      <c r="C106" s="199" t="s">
        <v>242</v>
      </c>
      <c r="D106" s="200"/>
      <c r="E106" s="158">
        <v>12.7</v>
      </c>
      <c r="F106" s="159"/>
      <c r="G106" s="160"/>
      <c r="M106" s="161" t="s">
        <v>242</v>
      </c>
      <c r="O106" s="149"/>
    </row>
    <row r="107" spans="1:104" x14ac:dyDescent="0.2">
      <c r="A107" s="150">
        <v>65</v>
      </c>
      <c r="B107" s="151" t="s">
        <v>243</v>
      </c>
      <c r="C107" s="152" t="s">
        <v>244</v>
      </c>
      <c r="D107" s="153" t="s">
        <v>74</v>
      </c>
      <c r="E107" s="154">
        <v>34.299999999999997</v>
      </c>
      <c r="F107" s="154"/>
      <c r="G107" s="155">
        <f>E107*F107</f>
        <v>0</v>
      </c>
      <c r="O107" s="149">
        <v>2</v>
      </c>
      <c r="AA107" s="122">
        <v>12</v>
      </c>
      <c r="AB107" s="122">
        <v>1</v>
      </c>
      <c r="AC107" s="122">
        <v>65</v>
      </c>
      <c r="AZ107" s="122">
        <v>2</v>
      </c>
      <c r="BA107" s="122">
        <f>IF(AZ107=1,G107,0)</f>
        <v>0</v>
      </c>
      <c r="BB107" s="122">
        <f>IF(AZ107=2,G107,0)</f>
        <v>0</v>
      </c>
      <c r="BC107" s="122">
        <f>IF(AZ107=3,G107,0)</f>
        <v>0</v>
      </c>
      <c r="BD107" s="122">
        <f>IF(AZ107=4,G107,0)</f>
        <v>0</v>
      </c>
      <c r="BE107" s="122">
        <f>IF(AZ107=5,G107,0)</f>
        <v>0</v>
      </c>
      <c r="CZ107" s="122">
        <v>1.0500000000000001E-2</v>
      </c>
    </row>
    <row r="108" spans="1:104" x14ac:dyDescent="0.2">
      <c r="A108" s="156"/>
      <c r="B108" s="157"/>
      <c r="C108" s="199" t="s">
        <v>245</v>
      </c>
      <c r="D108" s="200"/>
      <c r="E108" s="158">
        <v>34.54</v>
      </c>
      <c r="F108" s="159"/>
      <c r="G108" s="160"/>
      <c r="M108" s="161" t="s">
        <v>245</v>
      </c>
      <c r="O108" s="149"/>
    </row>
    <row r="109" spans="1:104" x14ac:dyDescent="0.2">
      <c r="A109" s="156"/>
      <c r="B109" s="157"/>
      <c r="C109" s="199" t="s">
        <v>246</v>
      </c>
      <c r="D109" s="200"/>
      <c r="E109" s="158">
        <v>-0.24</v>
      </c>
      <c r="F109" s="159"/>
      <c r="G109" s="160"/>
      <c r="M109" s="161" t="s">
        <v>246</v>
      </c>
      <c r="O109" s="149"/>
    </row>
    <row r="110" spans="1:104" x14ac:dyDescent="0.2">
      <c r="A110" s="150">
        <v>66</v>
      </c>
      <c r="B110" s="151" t="s">
        <v>247</v>
      </c>
      <c r="C110" s="152" t="s">
        <v>248</v>
      </c>
      <c r="D110" s="153" t="s">
        <v>105</v>
      </c>
      <c r="E110" s="154">
        <v>13.5</v>
      </c>
      <c r="F110" s="154"/>
      <c r="G110" s="155">
        <f>E110*F110</f>
        <v>0</v>
      </c>
      <c r="O110" s="149">
        <v>2</v>
      </c>
      <c r="AA110" s="122">
        <v>12</v>
      </c>
      <c r="AB110" s="122">
        <v>0</v>
      </c>
      <c r="AC110" s="122">
        <v>66</v>
      </c>
      <c r="AZ110" s="122">
        <v>2</v>
      </c>
      <c r="BA110" s="122">
        <f>IF(AZ110=1,G110,0)</f>
        <v>0</v>
      </c>
      <c r="BB110" s="122">
        <f>IF(AZ110=2,G110,0)</f>
        <v>0</v>
      </c>
      <c r="BC110" s="122">
        <f>IF(AZ110=3,G110,0)</f>
        <v>0</v>
      </c>
      <c r="BD110" s="122">
        <f>IF(AZ110=4,G110,0)</f>
        <v>0</v>
      </c>
      <c r="BE110" s="122">
        <f>IF(AZ110=5,G110,0)</f>
        <v>0</v>
      </c>
      <c r="CZ110" s="122">
        <v>0</v>
      </c>
    </row>
    <row r="111" spans="1:104" x14ac:dyDescent="0.2">
      <c r="A111" s="150">
        <v>67</v>
      </c>
      <c r="B111" s="151" t="s">
        <v>66</v>
      </c>
      <c r="C111" s="152" t="s">
        <v>249</v>
      </c>
      <c r="D111" s="153" t="s">
        <v>133</v>
      </c>
      <c r="E111" s="154">
        <v>5</v>
      </c>
      <c r="F111" s="154"/>
      <c r="G111" s="155">
        <f>E111*F111</f>
        <v>0</v>
      </c>
      <c r="O111" s="149">
        <v>2</v>
      </c>
      <c r="AA111" s="122">
        <v>12</v>
      </c>
      <c r="AB111" s="122">
        <v>1</v>
      </c>
      <c r="AC111" s="122">
        <v>67</v>
      </c>
      <c r="AZ111" s="122">
        <v>2</v>
      </c>
      <c r="BA111" s="122">
        <f>IF(AZ111=1,G111,0)</f>
        <v>0</v>
      </c>
      <c r="BB111" s="122">
        <f>IF(AZ111=2,G111,0)</f>
        <v>0</v>
      </c>
      <c r="BC111" s="122">
        <f>IF(AZ111=3,G111,0)</f>
        <v>0</v>
      </c>
      <c r="BD111" s="122">
        <f>IF(AZ111=4,G111,0)</f>
        <v>0</v>
      </c>
      <c r="BE111" s="122">
        <f>IF(AZ111=5,G111,0)</f>
        <v>0</v>
      </c>
      <c r="CZ111" s="122">
        <v>5.9999999999999995E-4</v>
      </c>
    </row>
    <row r="112" spans="1:104" ht="22.5" x14ac:dyDescent="0.2">
      <c r="A112" s="150">
        <v>68</v>
      </c>
      <c r="B112" s="151" t="s">
        <v>250</v>
      </c>
      <c r="C112" s="152" t="s">
        <v>251</v>
      </c>
      <c r="D112" s="153" t="s">
        <v>133</v>
      </c>
      <c r="E112" s="154">
        <v>1</v>
      </c>
      <c r="F112" s="154"/>
      <c r="G112" s="155">
        <f>E112*F112</f>
        <v>0</v>
      </c>
      <c r="O112" s="149">
        <v>2</v>
      </c>
      <c r="AA112" s="122">
        <v>12</v>
      </c>
      <c r="AB112" s="122">
        <v>1</v>
      </c>
      <c r="AC112" s="122">
        <v>68</v>
      </c>
      <c r="AZ112" s="122">
        <v>2</v>
      </c>
      <c r="BA112" s="122">
        <f>IF(AZ112=1,G112,0)</f>
        <v>0</v>
      </c>
      <c r="BB112" s="122">
        <f>IF(AZ112=2,G112,0)</f>
        <v>0</v>
      </c>
      <c r="BC112" s="122">
        <f>IF(AZ112=3,G112,0)</f>
        <v>0</v>
      </c>
      <c r="BD112" s="122">
        <f>IF(AZ112=4,G112,0)</f>
        <v>0</v>
      </c>
      <c r="BE112" s="122">
        <f>IF(AZ112=5,G112,0)</f>
        <v>0</v>
      </c>
      <c r="CZ112" s="122">
        <v>1.7000000000000001E-2</v>
      </c>
    </row>
    <row r="113" spans="1:104" x14ac:dyDescent="0.2">
      <c r="A113" s="162"/>
      <c r="B113" s="163" t="s">
        <v>68</v>
      </c>
      <c r="C113" s="164" t="str">
        <f>CONCATENATE(B103," ",C103)</f>
        <v>781 Obklady keramické</v>
      </c>
      <c r="D113" s="162"/>
      <c r="E113" s="165"/>
      <c r="F113" s="165"/>
      <c r="G113" s="166">
        <f>SUM(G103:G112)</f>
        <v>0</v>
      </c>
      <c r="O113" s="149">
        <v>4</v>
      </c>
      <c r="BA113" s="167">
        <f>SUM(BA103:BA112)</f>
        <v>0</v>
      </c>
      <c r="BB113" s="167">
        <f>SUM(BB103:BB112)</f>
        <v>0</v>
      </c>
      <c r="BC113" s="167">
        <f>SUM(BC103:BC112)</f>
        <v>0</v>
      </c>
      <c r="BD113" s="167">
        <f>SUM(BD103:BD112)</f>
        <v>0</v>
      </c>
      <c r="BE113" s="167">
        <f>SUM(BE103:BE112)</f>
        <v>0</v>
      </c>
    </row>
    <row r="114" spans="1:104" x14ac:dyDescent="0.2">
      <c r="A114" s="142" t="s">
        <v>65</v>
      </c>
      <c r="B114" s="143" t="s">
        <v>252</v>
      </c>
      <c r="C114" s="144" t="s">
        <v>253</v>
      </c>
      <c r="D114" s="145"/>
      <c r="E114" s="146"/>
      <c r="F114" s="146"/>
      <c r="G114" s="147"/>
      <c r="H114" s="148"/>
      <c r="I114" s="148"/>
      <c r="O114" s="149">
        <v>1</v>
      </c>
    </row>
    <row r="115" spans="1:104" x14ac:dyDescent="0.2">
      <c r="A115" s="150">
        <v>69</v>
      </c>
      <c r="B115" s="151" t="s">
        <v>254</v>
      </c>
      <c r="C115" s="152" t="s">
        <v>255</v>
      </c>
      <c r="D115" s="153" t="s">
        <v>74</v>
      </c>
      <c r="E115" s="154">
        <v>25</v>
      </c>
      <c r="F115" s="154"/>
      <c r="G115" s="155">
        <f>E115*F115</f>
        <v>0</v>
      </c>
      <c r="O115" s="149">
        <v>2</v>
      </c>
      <c r="AA115" s="122">
        <v>12</v>
      </c>
      <c r="AB115" s="122">
        <v>0</v>
      </c>
      <c r="AC115" s="122">
        <v>69</v>
      </c>
      <c r="AZ115" s="122">
        <v>2</v>
      </c>
      <c r="BA115" s="122">
        <f>IF(AZ115=1,G115,0)</f>
        <v>0</v>
      </c>
      <c r="BB115" s="122">
        <f>IF(AZ115=2,G115,0)</f>
        <v>0</v>
      </c>
      <c r="BC115" s="122">
        <f>IF(AZ115=3,G115,0)</f>
        <v>0</v>
      </c>
      <c r="BD115" s="122">
        <f>IF(AZ115=4,G115,0)</f>
        <v>0</v>
      </c>
      <c r="BE115" s="122">
        <f>IF(AZ115=5,G115,0)</f>
        <v>0</v>
      </c>
      <c r="CZ115" s="122">
        <v>6.9999999999999994E-5</v>
      </c>
    </row>
    <row r="116" spans="1:104" x14ac:dyDescent="0.2">
      <c r="A116" s="150">
        <v>70</v>
      </c>
      <c r="B116" s="151" t="s">
        <v>256</v>
      </c>
      <c r="C116" s="152" t="s">
        <v>257</v>
      </c>
      <c r="D116" s="153" t="s">
        <v>74</v>
      </c>
      <c r="E116" s="154">
        <v>25</v>
      </c>
      <c r="F116" s="154"/>
      <c r="G116" s="155">
        <f>E116*F116</f>
        <v>0</v>
      </c>
      <c r="O116" s="149">
        <v>2</v>
      </c>
      <c r="AA116" s="122">
        <v>12</v>
      </c>
      <c r="AB116" s="122">
        <v>0</v>
      </c>
      <c r="AC116" s="122">
        <v>70</v>
      </c>
      <c r="AZ116" s="122">
        <v>2</v>
      </c>
      <c r="BA116" s="122">
        <f>IF(AZ116=1,G116,0)</f>
        <v>0</v>
      </c>
      <c r="BB116" s="122">
        <f>IF(AZ116=2,G116,0)</f>
        <v>0</v>
      </c>
      <c r="BC116" s="122">
        <f>IF(AZ116=3,G116,0)</f>
        <v>0</v>
      </c>
      <c r="BD116" s="122">
        <f>IF(AZ116=4,G116,0)</f>
        <v>0</v>
      </c>
      <c r="BE116" s="122">
        <f>IF(AZ116=5,G116,0)</f>
        <v>0</v>
      </c>
      <c r="CZ116" s="122">
        <v>1.3999999999999999E-4</v>
      </c>
    </row>
    <row r="117" spans="1:104" x14ac:dyDescent="0.2">
      <c r="A117" s="162"/>
      <c r="B117" s="163" t="s">
        <v>68</v>
      </c>
      <c r="C117" s="164" t="str">
        <f>CONCATENATE(B114," ",C114)</f>
        <v>784 Malby</v>
      </c>
      <c r="D117" s="162"/>
      <c r="E117" s="165"/>
      <c r="F117" s="165"/>
      <c r="G117" s="166">
        <f>SUM(G114:G116)</f>
        <v>0</v>
      </c>
      <c r="O117" s="149">
        <v>4</v>
      </c>
      <c r="BA117" s="167">
        <f>SUM(BA114:BA116)</f>
        <v>0</v>
      </c>
      <c r="BB117" s="167">
        <f>SUM(BB114:BB116)</f>
        <v>0</v>
      </c>
      <c r="BC117" s="167">
        <f>SUM(BC114:BC116)</f>
        <v>0</v>
      </c>
      <c r="BD117" s="167">
        <f>SUM(BD114:BD116)</f>
        <v>0</v>
      </c>
      <c r="BE117" s="167">
        <f>SUM(BE114:BE116)</f>
        <v>0</v>
      </c>
    </row>
    <row r="118" spans="1:104" x14ac:dyDescent="0.2">
      <c r="A118" s="142" t="s">
        <v>65</v>
      </c>
      <c r="B118" s="143" t="s">
        <v>258</v>
      </c>
      <c r="C118" s="144" t="s">
        <v>259</v>
      </c>
      <c r="D118" s="145"/>
      <c r="E118" s="146"/>
      <c r="F118" s="146"/>
      <c r="G118" s="147"/>
      <c r="H118" s="148"/>
      <c r="I118" s="148"/>
      <c r="O118" s="149">
        <v>1</v>
      </c>
    </row>
    <row r="119" spans="1:104" x14ac:dyDescent="0.2">
      <c r="A119" s="150">
        <v>71</v>
      </c>
      <c r="B119" s="151" t="s">
        <v>70</v>
      </c>
      <c r="C119" s="152" t="s">
        <v>260</v>
      </c>
      <c r="D119" s="153" t="s">
        <v>128</v>
      </c>
      <c r="E119" s="154">
        <v>1</v>
      </c>
      <c r="F119" s="154"/>
      <c r="G119" s="155">
        <f>E119*F119</f>
        <v>0</v>
      </c>
      <c r="O119" s="149">
        <v>2</v>
      </c>
      <c r="AA119" s="122">
        <v>12</v>
      </c>
      <c r="AB119" s="122">
        <v>0</v>
      </c>
      <c r="AC119" s="122">
        <v>71</v>
      </c>
      <c r="AZ119" s="122">
        <v>4</v>
      </c>
      <c r="BA119" s="122">
        <f>IF(AZ119=1,G119,0)</f>
        <v>0</v>
      </c>
      <c r="BB119" s="122">
        <f>IF(AZ119=2,G119,0)</f>
        <v>0</v>
      </c>
      <c r="BC119" s="122">
        <f>IF(AZ119=3,G119,0)</f>
        <v>0</v>
      </c>
      <c r="BD119" s="122">
        <f>IF(AZ119=4,G119,0)</f>
        <v>0</v>
      </c>
      <c r="BE119" s="122">
        <f>IF(AZ119=5,G119,0)</f>
        <v>0</v>
      </c>
      <c r="CZ119" s="122">
        <v>0</v>
      </c>
    </row>
    <row r="120" spans="1:104" x14ac:dyDescent="0.2">
      <c r="A120" s="150">
        <v>72</v>
      </c>
      <c r="B120" s="151" t="s">
        <v>78</v>
      </c>
      <c r="C120" s="152" t="s">
        <v>261</v>
      </c>
      <c r="D120" s="153" t="s">
        <v>128</v>
      </c>
      <c r="E120" s="154">
        <v>1</v>
      </c>
      <c r="F120" s="154"/>
      <c r="G120" s="155">
        <f>E120*F120</f>
        <v>0</v>
      </c>
      <c r="O120" s="149">
        <v>2</v>
      </c>
      <c r="AA120" s="122">
        <v>12</v>
      </c>
      <c r="AB120" s="122">
        <v>0</v>
      </c>
      <c r="AC120" s="122">
        <v>72</v>
      </c>
      <c r="AZ120" s="122">
        <v>4</v>
      </c>
      <c r="BA120" s="122">
        <f>IF(AZ120=1,G120,0)</f>
        <v>0</v>
      </c>
      <c r="BB120" s="122">
        <f>IF(AZ120=2,G120,0)</f>
        <v>0</v>
      </c>
      <c r="BC120" s="122">
        <f>IF(AZ120=3,G120,0)</f>
        <v>0</v>
      </c>
      <c r="BD120" s="122">
        <f>IF(AZ120=4,G120,0)</f>
        <v>0</v>
      </c>
      <c r="BE120" s="122">
        <f>IF(AZ120=5,G120,0)</f>
        <v>0</v>
      </c>
      <c r="CZ120" s="122">
        <v>0</v>
      </c>
    </row>
    <row r="121" spans="1:104" x14ac:dyDescent="0.2">
      <c r="A121" s="150">
        <v>73</v>
      </c>
      <c r="B121" s="151" t="s">
        <v>262</v>
      </c>
      <c r="C121" s="152" t="s">
        <v>263</v>
      </c>
      <c r="D121" s="153" t="s">
        <v>128</v>
      </c>
      <c r="E121" s="154">
        <v>1</v>
      </c>
      <c r="F121" s="154"/>
      <c r="G121" s="155">
        <f>E121*F121</f>
        <v>0</v>
      </c>
      <c r="O121" s="149">
        <v>2</v>
      </c>
      <c r="AA121" s="122">
        <v>12</v>
      </c>
      <c r="AB121" s="122">
        <v>0</v>
      </c>
      <c r="AC121" s="122">
        <v>73</v>
      </c>
      <c r="AZ121" s="122">
        <v>4</v>
      </c>
      <c r="BA121" s="122">
        <f>IF(AZ121=1,G121,0)</f>
        <v>0</v>
      </c>
      <c r="BB121" s="122">
        <f>IF(AZ121=2,G121,0)</f>
        <v>0</v>
      </c>
      <c r="BC121" s="122">
        <f>IF(AZ121=3,G121,0)</f>
        <v>0</v>
      </c>
      <c r="BD121" s="122">
        <f>IF(AZ121=4,G121,0)</f>
        <v>0</v>
      </c>
      <c r="BE121" s="122">
        <f>IF(AZ121=5,G121,0)</f>
        <v>0</v>
      </c>
      <c r="CZ121" s="122">
        <v>0</v>
      </c>
    </row>
    <row r="122" spans="1:104" x14ac:dyDescent="0.2">
      <c r="A122" s="162"/>
      <c r="B122" s="163" t="s">
        <v>68</v>
      </c>
      <c r="C122" s="164" t="str">
        <f>CONCATENATE(B118," ",C118)</f>
        <v>M21 Elektromontáže</v>
      </c>
      <c r="D122" s="162"/>
      <c r="E122" s="165"/>
      <c r="F122" s="165"/>
      <c r="G122" s="166">
        <f>SUM(G118:G121)</f>
        <v>0</v>
      </c>
      <c r="O122" s="149">
        <v>4</v>
      </c>
      <c r="BA122" s="167">
        <f>SUM(BA118:BA121)</f>
        <v>0</v>
      </c>
      <c r="BB122" s="167">
        <f>SUM(BB118:BB121)</f>
        <v>0</v>
      </c>
      <c r="BC122" s="167">
        <f>SUM(BC118:BC121)</f>
        <v>0</v>
      </c>
      <c r="BD122" s="167">
        <f>SUM(BD118:BD121)</f>
        <v>0</v>
      </c>
      <c r="BE122" s="167">
        <f>SUM(BE118:BE121)</f>
        <v>0</v>
      </c>
    </row>
    <row r="123" spans="1:104" x14ac:dyDescent="0.2">
      <c r="A123" s="142" t="s">
        <v>65</v>
      </c>
      <c r="B123" s="143" t="s">
        <v>264</v>
      </c>
      <c r="C123" s="144" t="s">
        <v>265</v>
      </c>
      <c r="D123" s="145"/>
      <c r="E123" s="146"/>
      <c r="F123" s="146"/>
      <c r="G123" s="147"/>
      <c r="H123" s="148"/>
      <c r="I123" s="148"/>
      <c r="O123" s="149">
        <v>1</v>
      </c>
    </row>
    <row r="124" spans="1:104" x14ac:dyDescent="0.2">
      <c r="A124" s="150">
        <v>74</v>
      </c>
      <c r="B124" s="151" t="s">
        <v>262</v>
      </c>
      <c r="C124" s="152" t="s">
        <v>266</v>
      </c>
      <c r="D124" s="153" t="s">
        <v>128</v>
      </c>
      <c r="E124" s="154">
        <v>1</v>
      </c>
      <c r="F124" s="154"/>
      <c r="G124" s="155">
        <f>E124*F124</f>
        <v>0</v>
      </c>
      <c r="O124" s="149">
        <v>2</v>
      </c>
      <c r="AA124" s="122">
        <v>12</v>
      </c>
      <c r="AB124" s="122">
        <v>0</v>
      </c>
      <c r="AC124" s="122">
        <v>74</v>
      </c>
      <c r="AZ124" s="122">
        <v>4</v>
      </c>
      <c r="BA124" s="122">
        <f>IF(AZ124=1,G124,0)</f>
        <v>0</v>
      </c>
      <c r="BB124" s="122">
        <f>IF(AZ124=2,G124,0)</f>
        <v>0</v>
      </c>
      <c r="BC124" s="122">
        <f>IF(AZ124=3,G124,0)</f>
        <v>0</v>
      </c>
      <c r="BD124" s="122">
        <f>IF(AZ124=4,G124,0)</f>
        <v>0</v>
      </c>
      <c r="BE124" s="122">
        <f>IF(AZ124=5,G124,0)</f>
        <v>0</v>
      </c>
      <c r="CZ124" s="122">
        <v>0</v>
      </c>
    </row>
    <row r="125" spans="1:104" x14ac:dyDescent="0.2">
      <c r="A125" s="150">
        <v>75</v>
      </c>
      <c r="B125" s="151" t="s">
        <v>267</v>
      </c>
      <c r="C125" s="152" t="s">
        <v>268</v>
      </c>
      <c r="D125" s="153" t="s">
        <v>133</v>
      </c>
      <c r="E125" s="154">
        <v>1</v>
      </c>
      <c r="F125" s="154"/>
      <c r="G125" s="155">
        <f>E125*F125</f>
        <v>0</v>
      </c>
      <c r="O125" s="149">
        <v>2</v>
      </c>
      <c r="AA125" s="122">
        <v>12</v>
      </c>
      <c r="AB125" s="122">
        <v>0</v>
      </c>
      <c r="AC125" s="122">
        <v>75</v>
      </c>
      <c r="AZ125" s="122">
        <v>4</v>
      </c>
      <c r="BA125" s="122">
        <f>IF(AZ125=1,G125,0)</f>
        <v>0</v>
      </c>
      <c r="BB125" s="122">
        <f>IF(AZ125=2,G125,0)</f>
        <v>0</v>
      </c>
      <c r="BC125" s="122">
        <f>IF(AZ125=3,G125,0)</f>
        <v>0</v>
      </c>
      <c r="BD125" s="122">
        <f>IF(AZ125=4,G125,0)</f>
        <v>0</v>
      </c>
      <c r="BE125" s="122">
        <f>IF(AZ125=5,G125,0)</f>
        <v>0</v>
      </c>
      <c r="CZ125" s="122">
        <v>0</v>
      </c>
    </row>
    <row r="126" spans="1:104" x14ac:dyDescent="0.2">
      <c r="A126" s="150">
        <v>76</v>
      </c>
      <c r="B126" s="151" t="s">
        <v>269</v>
      </c>
      <c r="C126" s="152" t="s">
        <v>270</v>
      </c>
      <c r="D126" s="153" t="s">
        <v>133</v>
      </c>
      <c r="E126" s="154">
        <v>1</v>
      </c>
      <c r="F126" s="154"/>
      <c r="G126" s="155">
        <f>E126*F126</f>
        <v>0</v>
      </c>
      <c r="O126" s="149">
        <v>2</v>
      </c>
      <c r="AA126" s="122">
        <v>12</v>
      </c>
      <c r="AB126" s="122">
        <v>1</v>
      </c>
      <c r="AC126" s="122">
        <v>76</v>
      </c>
      <c r="AZ126" s="122">
        <v>3</v>
      </c>
      <c r="BA126" s="122">
        <f>IF(AZ126=1,G126,0)</f>
        <v>0</v>
      </c>
      <c r="BB126" s="122">
        <f>IF(AZ126=2,G126,0)</f>
        <v>0</v>
      </c>
      <c r="BC126" s="122">
        <f>IF(AZ126=3,G126,0)</f>
        <v>0</v>
      </c>
      <c r="BD126" s="122">
        <f>IF(AZ126=4,G126,0)</f>
        <v>0</v>
      </c>
      <c r="BE126" s="122">
        <f>IF(AZ126=5,G126,0)</f>
        <v>0</v>
      </c>
      <c r="CZ126" s="122">
        <v>0</v>
      </c>
    </row>
    <row r="127" spans="1:104" ht="22.5" x14ac:dyDescent="0.2">
      <c r="A127" s="150">
        <v>77</v>
      </c>
      <c r="B127" s="151" t="s">
        <v>271</v>
      </c>
      <c r="C127" s="152" t="s">
        <v>272</v>
      </c>
      <c r="D127" s="153" t="s">
        <v>133</v>
      </c>
      <c r="E127" s="154">
        <v>2</v>
      </c>
      <c r="F127" s="154"/>
      <c r="G127" s="155">
        <f>E127*F127</f>
        <v>0</v>
      </c>
      <c r="O127" s="149">
        <v>2</v>
      </c>
      <c r="AA127" s="122">
        <v>12</v>
      </c>
      <c r="AB127" s="122">
        <v>0</v>
      </c>
      <c r="AC127" s="122">
        <v>77</v>
      </c>
      <c r="AZ127" s="122">
        <v>4</v>
      </c>
      <c r="BA127" s="122">
        <f>IF(AZ127=1,G127,0)</f>
        <v>0</v>
      </c>
      <c r="BB127" s="122">
        <f>IF(AZ127=2,G127,0)</f>
        <v>0</v>
      </c>
      <c r="BC127" s="122">
        <f>IF(AZ127=3,G127,0)</f>
        <v>0</v>
      </c>
      <c r="BD127" s="122">
        <f>IF(AZ127=4,G127,0)</f>
        <v>0</v>
      </c>
      <c r="BE127" s="122">
        <f>IF(AZ127=5,G127,0)</f>
        <v>0</v>
      </c>
      <c r="CZ127" s="122">
        <v>0</v>
      </c>
    </row>
    <row r="128" spans="1:104" x14ac:dyDescent="0.2">
      <c r="A128" s="162"/>
      <c r="B128" s="163" t="s">
        <v>68</v>
      </c>
      <c r="C128" s="164" t="str">
        <f>CONCATENATE(B123," ",C123)</f>
        <v>M24 Montáže vzduchotechnických zař</v>
      </c>
      <c r="D128" s="162"/>
      <c r="E128" s="165"/>
      <c r="F128" s="165"/>
      <c r="G128" s="166">
        <f>SUM(G123:G127)</f>
        <v>0</v>
      </c>
      <c r="O128" s="149">
        <v>4</v>
      </c>
      <c r="BA128" s="167">
        <f>SUM(BA123:BA127)</f>
        <v>0</v>
      </c>
      <c r="BB128" s="167">
        <f>SUM(BB123:BB127)</f>
        <v>0</v>
      </c>
      <c r="BC128" s="167">
        <f>SUM(BC123:BC127)</f>
        <v>0</v>
      </c>
      <c r="BD128" s="167">
        <f>SUM(BD123:BD127)</f>
        <v>0</v>
      </c>
      <c r="BE128" s="167">
        <f>SUM(BE123:BE127)</f>
        <v>0</v>
      </c>
    </row>
    <row r="129" spans="1:7" x14ac:dyDescent="0.2">
      <c r="A129" s="123"/>
      <c r="B129" s="123"/>
      <c r="C129" s="123"/>
      <c r="D129" s="123"/>
      <c r="E129" s="123"/>
      <c r="F129" s="123"/>
      <c r="G129" s="123"/>
    </row>
    <row r="130" spans="1:7" x14ac:dyDescent="0.2">
      <c r="E130" s="122"/>
    </row>
    <row r="131" spans="1:7" x14ac:dyDescent="0.2">
      <c r="E131" s="122"/>
    </row>
    <row r="132" spans="1:7" x14ac:dyDescent="0.2">
      <c r="E132" s="122"/>
    </row>
    <row r="133" spans="1:7" x14ac:dyDescent="0.2">
      <c r="E133" s="122"/>
    </row>
    <row r="134" spans="1:7" x14ac:dyDescent="0.2">
      <c r="E134" s="122"/>
    </row>
    <row r="135" spans="1:7" x14ac:dyDescent="0.2">
      <c r="E135" s="122"/>
    </row>
    <row r="136" spans="1:7" x14ac:dyDescent="0.2">
      <c r="E136" s="122"/>
    </row>
    <row r="137" spans="1:7" x14ac:dyDescent="0.2">
      <c r="E137" s="122"/>
    </row>
    <row r="138" spans="1:7" x14ac:dyDescent="0.2">
      <c r="E138" s="122"/>
    </row>
    <row r="139" spans="1:7" x14ac:dyDescent="0.2">
      <c r="E139" s="122"/>
    </row>
    <row r="140" spans="1:7" x14ac:dyDescent="0.2">
      <c r="E140" s="122"/>
    </row>
    <row r="141" spans="1:7" x14ac:dyDescent="0.2">
      <c r="E141" s="122"/>
    </row>
    <row r="142" spans="1:7" x14ac:dyDescent="0.2">
      <c r="E142" s="122"/>
    </row>
    <row r="143" spans="1:7" x14ac:dyDescent="0.2">
      <c r="E143" s="122"/>
    </row>
    <row r="144" spans="1:7" x14ac:dyDescent="0.2">
      <c r="E144" s="122"/>
    </row>
    <row r="145" spans="1:7" x14ac:dyDescent="0.2">
      <c r="E145" s="122"/>
    </row>
    <row r="146" spans="1:7" x14ac:dyDescent="0.2">
      <c r="E146" s="122"/>
    </row>
    <row r="147" spans="1:7" x14ac:dyDescent="0.2">
      <c r="E147" s="122"/>
    </row>
    <row r="148" spans="1:7" x14ac:dyDescent="0.2">
      <c r="E148" s="122"/>
    </row>
    <row r="149" spans="1:7" x14ac:dyDescent="0.2">
      <c r="E149" s="122"/>
    </row>
    <row r="150" spans="1:7" x14ac:dyDescent="0.2">
      <c r="E150" s="122"/>
    </row>
    <row r="151" spans="1:7" x14ac:dyDescent="0.2">
      <c r="E151" s="122"/>
    </row>
    <row r="152" spans="1:7" x14ac:dyDescent="0.2">
      <c r="A152" s="168"/>
      <c r="B152" s="168"/>
      <c r="C152" s="168"/>
      <c r="D152" s="168"/>
      <c r="E152" s="168"/>
      <c r="F152" s="168"/>
      <c r="G152" s="168"/>
    </row>
    <row r="153" spans="1:7" x14ac:dyDescent="0.2">
      <c r="A153" s="168"/>
      <c r="B153" s="168"/>
      <c r="C153" s="168"/>
      <c r="D153" s="168"/>
      <c r="E153" s="168"/>
      <c r="F153" s="168"/>
      <c r="G153" s="168"/>
    </row>
    <row r="154" spans="1:7" x14ac:dyDescent="0.2">
      <c r="A154" s="168"/>
      <c r="B154" s="168"/>
      <c r="C154" s="168"/>
      <c r="D154" s="168"/>
      <c r="E154" s="168"/>
      <c r="F154" s="168"/>
      <c r="G154" s="168"/>
    </row>
    <row r="155" spans="1:7" x14ac:dyDescent="0.2">
      <c r="A155" s="168"/>
      <c r="B155" s="168"/>
      <c r="C155" s="168"/>
      <c r="D155" s="168"/>
      <c r="E155" s="168"/>
      <c r="F155" s="168"/>
      <c r="G155" s="168"/>
    </row>
    <row r="156" spans="1:7" x14ac:dyDescent="0.2">
      <c r="E156" s="122"/>
    </row>
    <row r="157" spans="1:7" x14ac:dyDescent="0.2">
      <c r="E157" s="122"/>
    </row>
    <row r="158" spans="1:7" x14ac:dyDescent="0.2">
      <c r="E158" s="122"/>
    </row>
    <row r="159" spans="1:7" x14ac:dyDescent="0.2">
      <c r="E159" s="122"/>
    </row>
    <row r="160" spans="1:7" x14ac:dyDescent="0.2">
      <c r="E160" s="122"/>
    </row>
    <row r="161" spans="5:5" x14ac:dyDescent="0.2">
      <c r="E161" s="122"/>
    </row>
    <row r="162" spans="5:5" x14ac:dyDescent="0.2">
      <c r="E162" s="122"/>
    </row>
    <row r="163" spans="5:5" x14ac:dyDescent="0.2">
      <c r="E163" s="122"/>
    </row>
    <row r="164" spans="5:5" x14ac:dyDescent="0.2">
      <c r="E164" s="122"/>
    </row>
    <row r="165" spans="5:5" x14ac:dyDescent="0.2">
      <c r="E165" s="122"/>
    </row>
    <row r="166" spans="5:5" x14ac:dyDescent="0.2">
      <c r="E166" s="122"/>
    </row>
    <row r="167" spans="5:5" x14ac:dyDescent="0.2">
      <c r="E167" s="122"/>
    </row>
    <row r="168" spans="5:5" x14ac:dyDescent="0.2">
      <c r="E168" s="122"/>
    </row>
    <row r="169" spans="5:5" x14ac:dyDescent="0.2">
      <c r="E169" s="122"/>
    </row>
    <row r="170" spans="5:5" x14ac:dyDescent="0.2">
      <c r="E170" s="122"/>
    </row>
    <row r="171" spans="5:5" x14ac:dyDescent="0.2">
      <c r="E171" s="122"/>
    </row>
    <row r="172" spans="5:5" x14ac:dyDescent="0.2">
      <c r="E172" s="122"/>
    </row>
    <row r="173" spans="5:5" x14ac:dyDescent="0.2">
      <c r="E173" s="122"/>
    </row>
    <row r="174" spans="5:5" x14ac:dyDescent="0.2">
      <c r="E174" s="122"/>
    </row>
    <row r="175" spans="5:5" x14ac:dyDescent="0.2">
      <c r="E175" s="122"/>
    </row>
    <row r="176" spans="5:5" x14ac:dyDescent="0.2">
      <c r="E176" s="122"/>
    </row>
    <row r="177" spans="1:7" x14ac:dyDescent="0.2">
      <c r="E177" s="122"/>
    </row>
    <row r="178" spans="1:7" x14ac:dyDescent="0.2">
      <c r="E178" s="122"/>
    </row>
    <row r="179" spans="1:7" x14ac:dyDescent="0.2">
      <c r="E179" s="122"/>
    </row>
    <row r="180" spans="1:7" x14ac:dyDescent="0.2">
      <c r="E180" s="122"/>
    </row>
    <row r="181" spans="1:7" x14ac:dyDescent="0.2">
      <c r="E181" s="122"/>
    </row>
    <row r="182" spans="1:7" x14ac:dyDescent="0.2">
      <c r="E182" s="122"/>
    </row>
    <row r="183" spans="1:7" x14ac:dyDescent="0.2">
      <c r="E183" s="122"/>
    </row>
    <row r="184" spans="1:7" x14ac:dyDescent="0.2">
      <c r="E184" s="122"/>
    </row>
    <row r="185" spans="1:7" x14ac:dyDescent="0.2">
      <c r="E185" s="122"/>
    </row>
    <row r="186" spans="1:7" x14ac:dyDescent="0.2">
      <c r="E186" s="122"/>
    </row>
    <row r="187" spans="1:7" x14ac:dyDescent="0.2">
      <c r="A187" s="169"/>
      <c r="B187" s="169"/>
    </row>
    <row r="188" spans="1:7" x14ac:dyDescent="0.2">
      <c r="A188" s="168"/>
      <c r="B188" s="168"/>
      <c r="C188" s="171"/>
      <c r="D188" s="171"/>
      <c r="E188" s="172"/>
      <c r="F188" s="171"/>
      <c r="G188" s="173"/>
    </row>
    <row r="189" spans="1:7" x14ac:dyDescent="0.2">
      <c r="A189" s="174"/>
      <c r="B189" s="174"/>
      <c r="C189" s="168"/>
      <c r="D189" s="168"/>
      <c r="E189" s="175"/>
      <c r="F189" s="168"/>
      <c r="G189" s="168"/>
    </row>
    <row r="190" spans="1:7" x14ac:dyDescent="0.2">
      <c r="A190" s="168"/>
      <c r="B190" s="168"/>
      <c r="C190" s="168"/>
      <c r="D190" s="168"/>
      <c r="E190" s="175"/>
      <c r="F190" s="168"/>
      <c r="G190" s="168"/>
    </row>
    <row r="191" spans="1:7" x14ac:dyDescent="0.2">
      <c r="A191" s="168"/>
      <c r="B191" s="168"/>
      <c r="C191" s="168"/>
      <c r="D191" s="168"/>
      <c r="E191" s="175"/>
      <c r="F191" s="168"/>
      <c r="G191" s="168"/>
    </row>
    <row r="192" spans="1:7" x14ac:dyDescent="0.2">
      <c r="A192" s="168"/>
      <c r="B192" s="168"/>
      <c r="C192" s="168"/>
      <c r="D192" s="168"/>
      <c r="E192" s="175"/>
      <c r="F192" s="168"/>
      <c r="G192" s="168"/>
    </row>
    <row r="193" spans="1:7" x14ac:dyDescent="0.2">
      <c r="A193" s="168"/>
      <c r="B193" s="168"/>
      <c r="C193" s="168"/>
      <c r="D193" s="168"/>
      <c r="E193" s="175"/>
      <c r="F193" s="168"/>
      <c r="G193" s="168"/>
    </row>
    <row r="194" spans="1:7" x14ac:dyDescent="0.2">
      <c r="A194" s="168"/>
      <c r="B194" s="168"/>
      <c r="C194" s="168"/>
      <c r="D194" s="168"/>
      <c r="E194" s="175"/>
      <c r="F194" s="168"/>
      <c r="G194" s="168"/>
    </row>
    <row r="195" spans="1:7" x14ac:dyDescent="0.2">
      <c r="A195" s="168"/>
      <c r="B195" s="168"/>
      <c r="C195" s="168"/>
      <c r="D195" s="168"/>
      <c r="E195" s="175"/>
      <c r="F195" s="168"/>
      <c r="G195" s="168"/>
    </row>
    <row r="196" spans="1:7" x14ac:dyDescent="0.2">
      <c r="A196" s="168"/>
      <c r="B196" s="168"/>
      <c r="C196" s="168"/>
      <c r="D196" s="168"/>
      <c r="E196" s="175"/>
      <c r="F196" s="168"/>
      <c r="G196" s="168"/>
    </row>
    <row r="197" spans="1:7" x14ac:dyDescent="0.2">
      <c r="A197" s="168"/>
      <c r="B197" s="168"/>
      <c r="C197" s="168"/>
      <c r="D197" s="168"/>
      <c r="E197" s="175"/>
      <c r="F197" s="168"/>
      <c r="G197" s="168"/>
    </row>
    <row r="198" spans="1:7" x14ac:dyDescent="0.2">
      <c r="A198" s="168"/>
      <c r="B198" s="168"/>
      <c r="C198" s="168"/>
      <c r="D198" s="168"/>
      <c r="E198" s="175"/>
      <c r="F198" s="168"/>
      <c r="G198" s="168"/>
    </row>
    <row r="199" spans="1:7" x14ac:dyDescent="0.2">
      <c r="A199" s="168"/>
      <c r="B199" s="168"/>
      <c r="C199" s="168"/>
      <c r="D199" s="168"/>
      <c r="E199" s="175"/>
      <c r="F199" s="168"/>
      <c r="G199" s="168"/>
    </row>
    <row r="200" spans="1:7" x14ac:dyDescent="0.2">
      <c r="A200" s="168"/>
      <c r="B200" s="168"/>
      <c r="C200" s="168"/>
      <c r="D200" s="168"/>
      <c r="E200" s="175"/>
      <c r="F200" s="168"/>
      <c r="G200" s="168"/>
    </row>
    <row r="201" spans="1:7" x14ac:dyDescent="0.2">
      <c r="A201" s="168"/>
      <c r="B201" s="168"/>
      <c r="C201" s="168"/>
      <c r="D201" s="168"/>
      <c r="E201" s="175"/>
      <c r="F201" s="168"/>
      <c r="G201" s="168"/>
    </row>
  </sheetData>
  <mergeCells count="15">
    <mergeCell ref="A1:G1"/>
    <mergeCell ref="A3:B3"/>
    <mergeCell ref="A4:B4"/>
    <mergeCell ref="E4:G4"/>
    <mergeCell ref="C10:D10"/>
    <mergeCell ref="C39:D39"/>
    <mergeCell ref="C24:D24"/>
    <mergeCell ref="C32:D32"/>
    <mergeCell ref="C34:D34"/>
    <mergeCell ref="C15:D15"/>
    <mergeCell ref="C105:D105"/>
    <mergeCell ref="C106:D106"/>
    <mergeCell ref="C108:D108"/>
    <mergeCell ref="C109:D109"/>
    <mergeCell ref="C101:D101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</dc:creator>
  <cp:lastModifiedBy>Viktor Mičan</cp:lastModifiedBy>
  <dcterms:created xsi:type="dcterms:W3CDTF">2017-12-14T21:42:42Z</dcterms:created>
  <dcterms:modified xsi:type="dcterms:W3CDTF">2018-01-03T10:16:54Z</dcterms:modified>
</cp:coreProperties>
</file>